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ssa1.dir.toppan.co.jp\個別フォルダ\10223_GS2-2_小規模FS\10.公募申請（間接補助）\二次公募\20.様式\90.作業用\★FIX前確認（修正済）\"/>
    </mc:Choice>
  </mc:AlternateContent>
  <xr:revisionPtr revIDLastSave="0" documentId="13_ncr:1_{F976F95A-D827-4ABE-B50A-9F0B8311A60D}" xr6:coauthVersionLast="47" xr6:coauthVersionMax="47" xr10:uidLastSave="{00000000-0000-0000-0000-000000000000}"/>
  <workbookProtection workbookAlgorithmName="SHA-512" workbookHashValue="fODJbN124FyXjeDswUIkTINFsDLQap50bUHCUrCdkcmXEUjmJv725XivGBkSXRU3BHza8Vx2JTVyVUna1vJqRg==" workbookSaltValue="stW78iz8NSd3KExu2UhOtw==" workbookSpinCount="100000" lockStructure="1"/>
  <bookViews>
    <workbookView xWindow="840" yWindow="1170" windowWidth="27960" windowHeight="14565" xr2:uid="{9ED04AE8-EDE8-4D11-9411-D32F1F5FA325}"/>
  </bookViews>
  <sheets>
    <sheet name="事業情報" sheetId="8" r:id="rId1"/>
    <sheet name="【記載例】様式２のスケジュール" sheetId="10" r:id="rId2"/>
    <sheet name="様式２のスケジュール（ＦＳ事業）" sheetId="3" r:id="rId3"/>
    <sheet name="様式２のスケジュール（実証事業）" sheetId="4" r:id="rId4"/>
    <sheet name="マスタ" sheetId="7" state="hidden" r:id="rId5"/>
  </sheets>
  <definedNames>
    <definedName name="_xlnm.Print_Area" localSheetId="1">【記載例】様式２のスケジュール!$A$1:$Q$34</definedName>
    <definedName name="_xlnm.Print_Area" localSheetId="0">事業情報!$A$1:$E$8</definedName>
    <definedName name="_xlnm.Print_Area" localSheetId="2">'様式２のスケジュール（ＦＳ事業）'!$A$1:$Q$34</definedName>
    <definedName name="_xlnm.Print_Area" localSheetId="3">'様式２のスケジュール（実証事業）'!$A$1:$W$34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" i="10" l="1"/>
  <c r="L8" i="4"/>
  <c r="L8" i="3"/>
  <c r="E1" i="8" l="1"/>
  <c r="B21" i="7"/>
  <c r="A15" i="7"/>
  <c r="A3" i="7"/>
  <c r="D2" i="7"/>
  <c r="D3" i="7" s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C2" i="7"/>
  <c r="C3" i="7" s="1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B2" i="7"/>
  <c r="B3" i="7" s="1"/>
  <c r="B4" i="7" s="1"/>
  <c r="B5" i="7" s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A2" i="7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E10" i="10"/>
  <c r="L8" i="10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F11" i="3"/>
  <c r="W1" i="4"/>
  <c r="E10" i="4"/>
  <c r="E10" i="3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Q11" i="3"/>
  <c r="P11" i="3"/>
  <c r="O11" i="3"/>
  <c r="N11" i="3"/>
  <c r="M11" i="3"/>
  <c r="L11" i="3"/>
  <c r="K11" i="3"/>
  <c r="J11" i="3"/>
  <c r="I11" i="3"/>
  <c r="H11" i="3"/>
  <c r="G11" i="3"/>
  <c r="E11" i="3"/>
</calcChain>
</file>

<file path=xl/sharedStrings.xml><?xml version="1.0" encoding="utf-8"?>
<sst xmlns="http://schemas.openxmlformats.org/spreadsheetml/2006/main" count="73" uniqueCount="47">
  <si>
    <t>実施項目</t>
  </si>
  <si>
    <t>a-1. ○○○○</t>
  </si>
  <si>
    <t>a-2. ○○○○</t>
  </si>
  <si>
    <t>a-3. ○○○○</t>
  </si>
  <si>
    <t>2.実施項目b ■■■■■■</t>
  </si>
  <si>
    <t>b-1. □□□□</t>
  </si>
  <si>
    <t>b-2. □□□□</t>
  </si>
  <si>
    <t>b-3. □□□□</t>
  </si>
  <si>
    <t>実施期間</t>
    <rPh sb="0" eb="4">
      <t>ジッシキカン</t>
    </rPh>
    <phoneticPr fontId="2"/>
  </si>
  <si>
    <t>~</t>
    <phoneticPr fontId="2"/>
  </si>
  <si>
    <t>（様式２のスケジュール）実証事業</t>
    <rPh sb="12" eb="14">
      <t>ジッショウ</t>
    </rPh>
    <rPh sb="14" eb="16">
      <t>ジギョウ</t>
    </rPh>
    <phoneticPr fontId="2"/>
  </si>
  <si>
    <t>開始月</t>
    <rPh sb="0" eb="2">
      <t>カイシ</t>
    </rPh>
    <rPh sb="2" eb="3">
      <t>ツキ</t>
    </rPh>
    <phoneticPr fontId="2"/>
  </si>
  <si>
    <t>終了月</t>
    <rPh sb="0" eb="2">
      <t>シュウリョウ</t>
    </rPh>
    <rPh sb="2" eb="3">
      <t>ツキ</t>
    </rPh>
    <phoneticPr fontId="2"/>
  </si>
  <si>
    <t>（様式２のスケジュール）ＦＳ事業</t>
    <rPh sb="14" eb="16">
      <t>ジギョウ</t>
    </rPh>
    <phoneticPr fontId="2"/>
  </si>
  <si>
    <t>※交付決定は令和９年３月～４月頃を予定しております。(交付審査状況により日にちが前後しますのでご留意ください)</t>
    <phoneticPr fontId="2"/>
  </si>
  <si>
    <r>
      <t>※事業期間は交付決定月の翌月から起算して</t>
    </r>
    <r>
      <rPr>
        <b/>
        <sz val="11"/>
        <color rgb="FFFF0000"/>
        <rFont val="Meiryo UI"/>
        <family val="3"/>
        <charset val="128"/>
      </rPr>
      <t>１２ヶ月以内</t>
    </r>
    <r>
      <rPr>
        <sz val="11"/>
        <color rgb="FFFF0000"/>
        <rFont val="Meiryo UI"/>
        <family val="3"/>
        <charset val="128"/>
      </rPr>
      <t>です。(最長で令和１０年４月３０日（日）までとなります）</t>
    </r>
    <rPh sb="10" eb="11">
      <t>ツキ</t>
    </rPh>
    <rPh sb="12" eb="14">
      <t>ヨクゲツ</t>
    </rPh>
    <rPh sb="16" eb="18">
      <t>キサン</t>
    </rPh>
    <rPh sb="44" eb="45">
      <t>ニチ</t>
    </rPh>
    <phoneticPr fontId="2"/>
  </si>
  <si>
    <r>
      <t>※事業期間は交付決定月の翌月から起算して</t>
    </r>
    <r>
      <rPr>
        <b/>
        <sz val="11"/>
        <color rgb="FFFF0000"/>
        <rFont val="Meiryo UI"/>
        <family val="3"/>
        <charset val="128"/>
      </rPr>
      <t>１８ヶ月以内</t>
    </r>
    <r>
      <rPr>
        <sz val="11"/>
        <color rgb="FFFF0000"/>
        <rFont val="Meiryo UI"/>
        <family val="3"/>
        <charset val="128"/>
      </rPr>
      <t>です。(最長で令和１０年１０月３１日（火）までとなります）</t>
    </r>
    <rPh sb="45" eb="46">
      <t>ヒ</t>
    </rPh>
    <phoneticPr fontId="2"/>
  </si>
  <si>
    <t>↑行数が不足する場合はここより上に行を挿入（追加）してください</t>
    <rPh sb="19" eb="21">
      <t>ソウニュウ</t>
    </rPh>
    <phoneticPr fontId="2"/>
  </si>
  <si>
    <t>↑行数が不足する場合はここより上に行を挿入（追加）してください</t>
    <phoneticPr fontId="2"/>
  </si>
  <si>
    <t>FS</t>
  </si>
  <si>
    <t>実証</t>
    <rPh sb="0" eb="2">
      <t>ジッショウ</t>
    </rPh>
    <phoneticPr fontId="2"/>
  </si>
  <si>
    <t>事業の開始および終了予定月</t>
    <rPh sb="12" eb="13">
      <t>ツキ</t>
    </rPh>
    <phoneticPr fontId="2"/>
  </si>
  <si>
    <t>開始予定月</t>
    <rPh sb="4" eb="5">
      <t>ツキ</t>
    </rPh>
    <phoneticPr fontId="2"/>
  </si>
  <si>
    <t>終了予定月</t>
    <rPh sb="4" eb="5">
      <t>ツキ</t>
    </rPh>
    <phoneticPr fontId="2"/>
  </si>
  <si>
    <t>（様式２のスケジュール）</t>
    <phoneticPr fontId="2"/>
  </si>
  <si>
    <t>事業情報</t>
    <rPh sb="0" eb="2">
      <t>ジギョウ</t>
    </rPh>
    <rPh sb="2" eb="4">
      <t>ジョウホウ</t>
    </rPh>
    <phoneticPr fontId="2"/>
  </si>
  <si>
    <t>※備考欄（F列）記載の注意点を参考に各項目（D、E列）の入力をお願いします。</t>
    <rPh sb="1" eb="4">
      <t>ビコウラン</t>
    </rPh>
    <rPh sb="6" eb="7">
      <t>レツ</t>
    </rPh>
    <rPh sb="8" eb="10">
      <t>キサイ</t>
    </rPh>
    <rPh sb="11" eb="14">
      <t>チュウイテン</t>
    </rPh>
    <rPh sb="15" eb="17">
      <t>サンコウ</t>
    </rPh>
    <rPh sb="18" eb="21">
      <t>カクコウモク</t>
    </rPh>
    <rPh sb="25" eb="26">
      <t>レツ</t>
    </rPh>
    <rPh sb="28" eb="30">
      <t>ニュウリョク</t>
    </rPh>
    <rPh sb="32" eb="33">
      <t>ネガ</t>
    </rPh>
    <phoneticPr fontId="2"/>
  </si>
  <si>
    <t>備考
入力時の注意点など</t>
    <rPh sb="0" eb="2">
      <t>ビコウ</t>
    </rPh>
    <rPh sb="3" eb="6">
      <t>ニュウリョクジ</t>
    </rPh>
    <rPh sb="7" eb="10">
      <t>チュウイテン</t>
    </rPh>
    <phoneticPr fontId="7"/>
  </si>
  <si>
    <t>■</t>
    <phoneticPr fontId="2"/>
  </si>
  <si>
    <t>事業情報</t>
    <rPh sb="0" eb="2">
      <t>ジギョウ</t>
    </rPh>
    <rPh sb="2" eb="4">
      <t>ジョウホウ</t>
    </rPh>
    <phoneticPr fontId="13"/>
  </si>
  <si>
    <t>事業名称</t>
    <rPh sb="0" eb="4">
      <t>ジギョウメイショウ</t>
    </rPh>
    <phoneticPr fontId="2"/>
  </si>
  <si>
    <t>1.実施項目a ●●●●●●</t>
  </si>
  <si>
    <t>開始月</t>
    <rPh sb="0" eb="3">
      <t>カイシツキ</t>
    </rPh>
    <phoneticPr fontId="2"/>
  </si>
  <si>
    <t>終了月(FS)</t>
    <rPh sb="0" eb="3">
      <t>シュウリョウツキ</t>
    </rPh>
    <phoneticPr fontId="2"/>
  </si>
  <si>
    <t>終了月(実証)</t>
    <rPh sb="0" eb="3">
      <t>シュウリョウツキ</t>
    </rPh>
    <rPh sb="4" eb="6">
      <t>ジッショウ</t>
    </rPh>
    <phoneticPr fontId="2"/>
  </si>
  <si>
    <t>事業形態（該当する事業形態を選択してください。）</t>
    <rPh sb="14" eb="16">
      <t>センタク</t>
    </rPh>
    <phoneticPr fontId="2"/>
  </si>
  <si>
    <t>ＦＳ事業</t>
    <rPh sb="2" eb="4">
      <t>ジギョウ</t>
    </rPh>
    <phoneticPr fontId="2"/>
  </si>
  <si>
    <t>実証事業</t>
    <rPh sb="0" eb="4">
      <t>ジッショウジギョウ</t>
    </rPh>
    <phoneticPr fontId="2"/>
  </si>
  <si>
    <t>様式2-1_提案書の「4.事業形態」で選択した事業形態と同じものを選択してください。</t>
    <rPh sb="13" eb="17">
      <t>ジギョウケイタイ</t>
    </rPh>
    <rPh sb="19" eb="21">
      <t>センタク</t>
    </rPh>
    <rPh sb="23" eb="27">
      <t>ジギョウケイタイ</t>
    </rPh>
    <rPh sb="28" eb="29">
      <t>オナ</t>
    </rPh>
    <rPh sb="33" eb="35">
      <t>センタク</t>
    </rPh>
    <phoneticPr fontId="2"/>
  </si>
  <si>
    <t>幹事法人名</t>
    <rPh sb="0" eb="5">
      <t>カンジホウジンメイ</t>
    </rPh>
    <phoneticPr fontId="2"/>
  </si>
  <si>
    <t>様式1申請書の「事業情報」シートの内容をそのまま転記してください。</t>
    <rPh sb="0" eb="2">
      <t>ヨウシキ</t>
    </rPh>
    <rPh sb="3" eb="6">
      <t>シンセイショ</t>
    </rPh>
    <rPh sb="8" eb="12">
      <t>ジギョウジョウホウ</t>
    </rPh>
    <rPh sb="17" eb="19">
      <t>ナイヨウ</t>
    </rPh>
    <phoneticPr fontId="2"/>
  </si>
  <si>
    <t>※本シートは様式1の「事業情報」シートに記載した内容を転記して作成してください。
※事業形態についてのみ、様式2-1をもとに選択してください。</t>
    <rPh sb="11" eb="15">
      <t>ジギョウジョウホウ</t>
    </rPh>
    <rPh sb="31" eb="33">
      <t>サクセイ</t>
    </rPh>
    <rPh sb="42" eb="46">
      <t>ジギョウケイタイ</t>
    </rPh>
    <rPh sb="53" eb="55">
      <t>ヨウシキ</t>
    </rPh>
    <rPh sb="62" eb="64">
      <t>センタク</t>
    </rPh>
    <phoneticPr fontId="2"/>
  </si>
  <si>
    <t>ver.1.0</t>
    <phoneticPr fontId="2"/>
  </si>
  <si>
    <t>※様式２－２提案書「４.本事業のスケジュール」について、</t>
    <phoneticPr fontId="2"/>
  </si>
  <si>
    <t>　 「３.事業内容・実施方法等」に記載いただいた内容を実施項目ごとに整理した上で、スケジュールを記載ください。</t>
    <phoneticPr fontId="2"/>
  </si>
  <si>
    <t>※様式２－２提案書「４.本事業のスケジュール」について、</t>
    <phoneticPr fontId="2"/>
  </si>
  <si>
    <t>　 「３.事業内容・実施方法等」に記載いただいた内容を実施項目ごとに整理した上で、スケジュールを記載ください。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</si>
</sst>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m&quot;月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0"/>
      <name val="Meiryo UI"/>
      <family val="3"/>
      <charset val="128"/>
    </font>
    <font>
      <b/>
      <u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8"/>
      <color theme="0"/>
      <name val="Meiryo UI"/>
      <family val="3"/>
      <charset val="128"/>
    </font>
    <font>
      <b/>
      <sz val="11"/>
      <name val="Meiryo UI"/>
      <family val="3"/>
      <charset val="128"/>
    </font>
    <font>
      <sz val="6"/>
      <name val="Meiryo UI"/>
      <family val="2"/>
      <charset val="128"/>
    </font>
    <font>
      <sz val="11"/>
      <name val="Meiryo UI"/>
      <family val="3"/>
      <charset val="128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7" fontId="1" fillId="3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0" borderId="1" xfId="0" applyNumberFormat="1" applyFont="1" applyBorder="1" applyProtection="1">
      <alignment vertical="center"/>
      <protection locked="0"/>
    </xf>
    <xf numFmtId="176" fontId="1" fillId="4" borderId="1" xfId="0" applyNumberFormat="1" applyFont="1" applyFill="1" applyBorder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4" borderId="1" xfId="0" applyFont="1" applyFill="1" applyBorder="1">
      <alignment vertical="center"/>
    </xf>
    <xf numFmtId="176" fontId="1" fillId="4" borderId="1" xfId="0" applyNumberFormat="1" applyFont="1" applyFill="1" applyBorder="1">
      <alignment vertical="center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49" fontId="14" fillId="0" borderId="15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 applyProtection="1">
      <alignment horizontal="center" vertical="center" wrapText="1"/>
      <protection locked="0"/>
    </xf>
    <xf numFmtId="49" fontId="14" fillId="0" borderId="18" xfId="0" applyNumberFormat="1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4" borderId="8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49" fontId="14" fillId="0" borderId="2" xfId="0" applyNumberFormat="1" applyFont="1" applyBorder="1" applyAlignment="1" applyProtection="1">
      <alignment horizontal="left" vertical="center" wrapText="1"/>
      <protection locked="0"/>
    </xf>
    <xf numFmtId="49" fontId="14" fillId="0" borderId="9" xfId="0" applyNumberFormat="1" applyFont="1" applyBorder="1" applyAlignment="1" applyProtection="1">
      <alignment horizontal="left" vertical="center" wrapText="1"/>
      <protection locked="0"/>
    </xf>
    <xf numFmtId="0" fontId="10" fillId="0" borderId="19" xfId="0" applyFont="1" applyBorder="1" applyAlignment="1">
      <alignment horizontal="left" vertical="distributed" wrapText="1"/>
    </xf>
    <xf numFmtId="0" fontId="10" fillId="0" borderId="19" xfId="0" applyFont="1" applyBorder="1" applyAlignment="1">
      <alignment horizontal="left" vertical="distributed"/>
    </xf>
    <xf numFmtId="0" fontId="10" fillId="0" borderId="20" xfId="0" applyFont="1" applyBorder="1" applyAlignment="1">
      <alignment horizontal="left" vertical="distributed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1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34998626667073579"/>
        </patternFill>
      </fill>
    </dxf>
    <dxf>
      <fill>
        <patternFill>
          <bgColor theme="7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fmlaLink="$D$9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104775</xdr:rowOff>
        </xdr:from>
        <xdr:to>
          <xdr:col>4</xdr:col>
          <xdr:colOff>0</xdr:colOff>
          <xdr:row>8</xdr:row>
          <xdr:rowOff>295275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95250</xdr:rowOff>
        </xdr:from>
        <xdr:to>
          <xdr:col>4</xdr:col>
          <xdr:colOff>0</xdr:colOff>
          <xdr:row>9</xdr:row>
          <xdr:rowOff>285750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8</xdr:row>
          <xdr:rowOff>57150</xdr:rowOff>
        </xdr:from>
        <xdr:to>
          <xdr:col>4</xdr:col>
          <xdr:colOff>9525</xdr:colOff>
          <xdr:row>9</xdr:row>
          <xdr:rowOff>323850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1181100</xdr:colOff>
      <xdr:row>6</xdr:row>
      <xdr:rowOff>167640</xdr:rowOff>
    </xdr:from>
    <xdr:to>
      <xdr:col>4</xdr:col>
      <xdr:colOff>30480</xdr:colOff>
      <xdr:row>8</xdr:row>
      <xdr:rowOff>30480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9A83BA7-85B4-40FD-8EFF-B581ED2BF22A}"/>
            </a:ext>
          </a:extLst>
        </xdr:cNvPr>
        <xdr:cNvSpPr/>
      </xdr:nvSpPr>
      <xdr:spPr>
        <a:xfrm>
          <a:off x="3147060" y="1409700"/>
          <a:ext cx="1242060" cy="24384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419100</xdr:colOff>
      <xdr:row>6</xdr:row>
      <xdr:rowOff>160020</xdr:rowOff>
    </xdr:from>
    <xdr:to>
      <xdr:col>11</xdr:col>
      <xdr:colOff>30480</xdr:colOff>
      <xdr:row>8</xdr:row>
      <xdr:rowOff>30480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56D3448-1BBC-4C6D-ACC5-395A34F72D17}"/>
            </a:ext>
          </a:extLst>
        </xdr:cNvPr>
        <xdr:cNvSpPr/>
      </xdr:nvSpPr>
      <xdr:spPr>
        <a:xfrm>
          <a:off x="6080760" y="1402080"/>
          <a:ext cx="1348740" cy="25146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</xdr:colOff>
      <xdr:row>10</xdr:row>
      <xdr:rowOff>182880</xdr:rowOff>
    </xdr:from>
    <xdr:to>
      <xdr:col>1</xdr:col>
      <xdr:colOff>1836420</xdr:colOff>
      <xdr:row>33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FBF9880-D421-44E8-AABF-646B6B5A41BD}"/>
            </a:ext>
          </a:extLst>
        </xdr:cNvPr>
        <xdr:cNvSpPr/>
      </xdr:nvSpPr>
      <xdr:spPr>
        <a:xfrm>
          <a:off x="129540" y="2186940"/>
          <a:ext cx="1828800" cy="419862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33</xdr:row>
      <xdr:rowOff>7620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E5AD2C2-F14F-49BF-A48D-76C507AB2018}"/>
            </a:ext>
          </a:extLst>
        </xdr:cNvPr>
        <xdr:cNvSpPr/>
      </xdr:nvSpPr>
      <xdr:spPr>
        <a:xfrm>
          <a:off x="1965960" y="2194560"/>
          <a:ext cx="2392680" cy="419862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351790</xdr:colOff>
      <xdr:row>1</xdr:row>
      <xdr:rowOff>0</xdr:rowOff>
    </xdr:from>
    <xdr:to>
      <xdr:col>23</xdr:col>
      <xdr:colOff>292100</xdr:colOff>
      <xdr:row>23</xdr:row>
      <xdr:rowOff>28575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2D6722F-EDAB-45CF-A114-6C297EBD5BBB}"/>
            </a:ext>
          </a:extLst>
        </xdr:cNvPr>
        <xdr:cNvSpPr/>
      </xdr:nvSpPr>
      <xdr:spPr>
        <a:xfrm>
          <a:off x="10267315" y="276225"/>
          <a:ext cx="3883660" cy="4219575"/>
        </a:xfrm>
        <a:prstGeom prst="rect">
          <a:avLst/>
        </a:prstGeom>
        <a:solidFill>
          <a:schemeClr val="accent4"/>
        </a:solidFill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■記入方法について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以下手順を実施すると、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Q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列が青く色付きます。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青く色付いた月は、その月に業務を実施していることを示しています。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(1)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事業の開始予定日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及び終了予定日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実施項目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(B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記載例のように、大項目→中項目の形式で記載してください。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実施期間の開始月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(C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、終了月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(D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をプルダウンから設定。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以下の場合、対象セルの背景色が変化するため、修正してください。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赤色セル：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・設定した終了月が開始月より前。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・設定した開始・終了月が開始予定月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・設定した開始・終了月が終了予定月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より後。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黄色セル：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・開始月を設定したが、終了月を設定していない。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276225</xdr:colOff>
      <xdr:row>1</xdr:row>
      <xdr:rowOff>57150</xdr:rowOff>
    </xdr:from>
    <xdr:to>
      <xdr:col>23</xdr:col>
      <xdr:colOff>219710</xdr:colOff>
      <xdr:row>23</xdr:row>
      <xdr:rowOff>82550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E0CE08B-2658-43D0-A2DA-730CE8FD8557}"/>
            </a:ext>
          </a:extLst>
        </xdr:cNvPr>
        <xdr:cNvSpPr/>
      </xdr:nvSpPr>
      <xdr:spPr>
        <a:xfrm>
          <a:off x="10191750" y="333375"/>
          <a:ext cx="3886835" cy="4216400"/>
        </a:xfrm>
        <a:prstGeom prst="rect">
          <a:avLst/>
        </a:prstGeom>
        <a:solidFill>
          <a:schemeClr val="accent4"/>
        </a:solidFill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■記入方法について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以下手順を実施すると、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Q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列が青く色付きます。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青く色付いた月は、その月に業務を実施していることを示しています。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(1)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事業の開始予定日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及び終了予定日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実施項目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(B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記載例のように、大項目→中項目の形式で記載してください。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実施期間の開始月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(C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、終了月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(D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をプルダウンから設定。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以下の場合、対象セルの背景色が変化するため、修正してください。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赤色セル：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・設定した終了月が開始月より前。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・設定した開始・終了月が開始予定月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・設定した開始・終了月が終了予定月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より後。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黄色セル：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・開始月を設定したが、終了月を設定していない。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514350</xdr:colOff>
      <xdr:row>2</xdr:row>
      <xdr:rowOff>47625</xdr:rowOff>
    </xdr:from>
    <xdr:to>
      <xdr:col>29</xdr:col>
      <xdr:colOff>457835</xdr:colOff>
      <xdr:row>24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04FC26E-333D-414E-BBA1-92D363B98D71}"/>
            </a:ext>
          </a:extLst>
        </xdr:cNvPr>
        <xdr:cNvSpPr/>
      </xdr:nvSpPr>
      <xdr:spPr>
        <a:xfrm>
          <a:off x="13001625" y="514350"/>
          <a:ext cx="3886835" cy="4219575"/>
        </a:xfrm>
        <a:prstGeom prst="rect">
          <a:avLst/>
        </a:prstGeom>
        <a:solidFill>
          <a:schemeClr val="accent4"/>
        </a:solidFill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■記入方法について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以下手順を実施すると、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W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列が青く色付きます。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青く色付いた月は、その月に業務を実施していることを示しています。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(1)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事業の開始予定日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及び終了予定日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実施項目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(B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を記入。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記載例のように、大項目→中項目の形式で記載してください。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実施期間の開始月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(C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、終了月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(D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列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をプルダウンから設定。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以下の場合、対象セルの背景色が変化するため、修正してください。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赤色セル：</a:t>
          </a:r>
          <a:b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・設定した終了月が開始月より前。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・設定した開始・終了月が開始予定月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より前。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・設定した開始・終了月が終了予定月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セル</a:t>
          </a:r>
          <a:r>
            <a:rPr kumimoji="1" lang="en-US" altLang="ja-JP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I8)</a:t>
          </a:r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より後。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黄色セル：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・開始月を設定したが、終了月を設定していない。</a:t>
          </a:r>
          <a:endParaRPr kumimoji="1" lang="en-US" altLang="ja-JP" sz="110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143A-01F4-413C-B39D-816F23244CFE}">
  <sheetPr codeName="Sheet1"/>
  <dimension ref="A1:F11"/>
  <sheetViews>
    <sheetView showGridLines="0" tabSelected="1" zoomScaleNormal="100" workbookViewId="0">
      <selection activeCell="D7" sqref="D7:E7"/>
    </sheetView>
  </sheetViews>
  <sheetFormatPr defaultColWidth="8.625" defaultRowHeight="15.75" x14ac:dyDescent="0.4"/>
  <cols>
    <col min="1" max="1" width="3.625" style="28" customWidth="1"/>
    <col min="2" max="3" width="10.75" style="1" customWidth="1"/>
    <col min="4" max="4" width="3.125" style="21" customWidth="1"/>
    <col min="5" max="5" width="80.625" style="28" customWidth="1"/>
    <col min="6" max="6" width="72.75" style="1" customWidth="1"/>
    <col min="7" max="16384" width="8.625" style="1"/>
  </cols>
  <sheetData>
    <row r="1" spans="1:6" x14ac:dyDescent="0.4">
      <c r="A1" s="1" t="s">
        <v>24</v>
      </c>
      <c r="E1" s="10" t="str">
        <f>'様式２のスケジュール（ＦＳ事業）'!Q1</f>
        <v>ver.1.0</v>
      </c>
    </row>
    <row r="2" spans="1:6" ht="15" customHeight="1" x14ac:dyDescent="0.4">
      <c r="A2" s="22"/>
      <c r="B2" s="22"/>
      <c r="C2" s="23"/>
      <c r="D2" s="24"/>
      <c r="E2" s="23"/>
      <c r="F2" s="23"/>
    </row>
    <row r="3" spans="1:6" ht="60" customHeight="1" x14ac:dyDescent="0.4">
      <c r="A3" s="50" t="s">
        <v>25</v>
      </c>
      <c r="B3" s="50"/>
      <c r="C3" s="50"/>
      <c r="D3" s="50"/>
      <c r="E3" s="50"/>
      <c r="F3" s="23"/>
    </row>
    <row r="4" spans="1:6" ht="24" x14ac:dyDescent="0.4">
      <c r="A4" s="25" t="s">
        <v>26</v>
      </c>
      <c r="B4" s="26"/>
      <c r="C4" s="26"/>
      <c r="D4" s="27"/>
      <c r="E4" s="26"/>
    </row>
    <row r="5" spans="1:6" ht="34.9" customHeight="1" thickBot="1" x14ac:dyDescent="0.45">
      <c r="A5" s="55" t="s">
        <v>41</v>
      </c>
      <c r="B5" s="56"/>
      <c r="C5" s="56"/>
      <c r="D5" s="56"/>
      <c r="E5" s="57"/>
      <c r="F5" s="29" t="s">
        <v>27</v>
      </c>
    </row>
    <row r="6" spans="1:6" ht="20.100000000000001" customHeight="1" thickTop="1" x14ac:dyDescent="0.4">
      <c r="A6" s="30" t="s">
        <v>28</v>
      </c>
      <c r="B6" s="51" t="s">
        <v>29</v>
      </c>
      <c r="C6" s="51"/>
      <c r="D6" s="51"/>
      <c r="E6" s="52"/>
      <c r="F6" s="31"/>
    </row>
    <row r="7" spans="1:6" ht="30" customHeight="1" x14ac:dyDescent="0.4">
      <c r="A7" s="42" t="s">
        <v>39</v>
      </c>
      <c r="B7" s="43"/>
      <c r="C7" s="44"/>
      <c r="D7" s="53"/>
      <c r="E7" s="54"/>
      <c r="F7" s="32" t="s">
        <v>40</v>
      </c>
    </row>
    <row r="8" spans="1:6" ht="60" customHeight="1" x14ac:dyDescent="0.4">
      <c r="A8" s="42" t="s">
        <v>30</v>
      </c>
      <c r="B8" s="43"/>
      <c r="C8" s="44"/>
      <c r="D8" s="53"/>
      <c r="E8" s="54"/>
      <c r="F8" s="32" t="s">
        <v>40</v>
      </c>
    </row>
    <row r="9" spans="1:6" ht="30" customHeight="1" x14ac:dyDescent="0.4">
      <c r="A9" s="42" t="s">
        <v>35</v>
      </c>
      <c r="B9" s="43"/>
      <c r="C9" s="44"/>
      <c r="D9" s="37"/>
      <c r="E9" s="38" t="s">
        <v>36</v>
      </c>
      <c r="F9" s="48" t="s">
        <v>38</v>
      </c>
    </row>
    <row r="10" spans="1:6" ht="30" customHeight="1" thickBot="1" x14ac:dyDescent="0.45">
      <c r="A10" s="45"/>
      <c r="B10" s="46"/>
      <c r="C10" s="47"/>
      <c r="D10" s="39"/>
      <c r="E10" s="40" t="s">
        <v>37</v>
      </c>
      <c r="F10" s="49"/>
    </row>
    <row r="11" spans="1:6" ht="16.5" thickTop="1" x14ac:dyDescent="0.4"/>
  </sheetData>
  <sheetProtection algorithmName="SHA-512" hashValue="87T2e9xErQV+GcwVlORPvEvFj2RYMtUz+Wa+/fFD2t6AKCFYnLoDEZwCJz2DJOC2+IC72GGhZ7PfjDZewNs0hQ==" saltValue="H3e70ONmKHlXZB276tmd9A==" spinCount="100000" sheet="1" objects="1" scenarios="1" formatColumns="0" formatRows="0"/>
  <mergeCells count="9">
    <mergeCell ref="A9:C10"/>
    <mergeCell ref="F9:F10"/>
    <mergeCell ref="A3:E3"/>
    <mergeCell ref="B6:E6"/>
    <mergeCell ref="A7:C7"/>
    <mergeCell ref="D7:E7"/>
    <mergeCell ref="A8:C8"/>
    <mergeCell ref="D8:E8"/>
    <mergeCell ref="A5:E5"/>
  </mergeCells>
  <phoneticPr fontId="2"/>
  <pageMargins left="0.7" right="0.7" top="0.75" bottom="0.75" header="0.3" footer="0.3"/>
  <pageSetup paperSize="9" scale="60" orientation="portrait" verticalDpi="0" r:id="rId1"/>
  <colBreaks count="1" manualBreakCount="1">
    <brk id="5" max="3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3</xdr:col>
                    <xdr:colOff>19050</xdr:colOff>
                    <xdr:row>8</xdr:row>
                    <xdr:rowOff>104775</xdr:rowOff>
                  </from>
                  <to>
                    <xdr:col>4</xdr:col>
                    <xdr:colOff>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Option Button 3">
              <controlPr defaultSize="0" autoFill="0" autoLine="0" autoPict="0">
                <anchor moveWithCells="1">
                  <from>
                    <xdr:col>3</xdr:col>
                    <xdr:colOff>19050</xdr:colOff>
                    <xdr:row>9</xdr:row>
                    <xdr:rowOff>95250</xdr:rowOff>
                  </from>
                  <to>
                    <xdr:col>4</xdr:col>
                    <xdr:colOff>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Group Box 5">
              <controlPr defaultSize="0" autoFill="0" autoPict="0">
                <anchor moveWithCells="1">
                  <from>
                    <xdr:col>2</xdr:col>
                    <xdr:colOff>809625</xdr:colOff>
                    <xdr:row>8</xdr:row>
                    <xdr:rowOff>57150</xdr:rowOff>
                  </from>
                  <to>
                    <xdr:col>4</xdr:col>
                    <xdr:colOff>9525</xdr:colOff>
                    <xdr:row>9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340F3-94C1-48F5-9708-6D147587B22E}">
  <sheetPr codeName="Sheet2"/>
  <dimension ref="A1:Q34"/>
  <sheetViews>
    <sheetView showGridLines="0" view="pageBreakPreview" zoomScaleNormal="100" zoomScaleSheetLayoutView="100" workbookViewId="0">
      <selection activeCell="D8" sqref="D8"/>
    </sheetView>
  </sheetViews>
  <sheetFormatPr defaultColWidth="8.75" defaultRowHeight="15.75" x14ac:dyDescent="0.4"/>
  <cols>
    <col min="1" max="1" width="1.625" style="1" customWidth="1"/>
    <col min="2" max="2" width="24.25" style="1" customWidth="1"/>
    <col min="3" max="4" width="15.75" style="1" customWidth="1"/>
    <col min="5" max="17" width="5.75" style="1" customWidth="1"/>
    <col min="18" max="16384" width="8.75" style="1"/>
  </cols>
  <sheetData>
    <row r="1" spans="1:17" ht="21" x14ac:dyDescent="0.4">
      <c r="A1" s="7" t="s">
        <v>13</v>
      </c>
      <c r="Q1" s="10" t="str">
        <f>+'様式２のスケジュール（ＦＳ事業）'!Q1</f>
        <v>ver.1.0</v>
      </c>
    </row>
    <row r="3" spans="1:17" x14ac:dyDescent="0.4">
      <c r="B3" s="1" t="s">
        <v>43</v>
      </c>
    </row>
    <row r="4" spans="1:17" x14ac:dyDescent="0.4">
      <c r="B4" s="1" t="s">
        <v>44</v>
      </c>
    </row>
    <row r="5" spans="1:17" x14ac:dyDescent="0.4">
      <c r="B5" s="9" t="s">
        <v>15</v>
      </c>
    </row>
    <row r="6" spans="1:17" x14ac:dyDescent="0.4">
      <c r="B6" s="1" t="s">
        <v>14</v>
      </c>
    </row>
    <row r="8" spans="1:17" x14ac:dyDescent="0.4">
      <c r="B8" s="6" t="s">
        <v>21</v>
      </c>
      <c r="C8" s="18" t="s">
        <v>22</v>
      </c>
      <c r="D8" s="33">
        <v>46478</v>
      </c>
      <c r="E8" s="8" t="s">
        <v>9</v>
      </c>
      <c r="F8" s="58" t="s">
        <v>23</v>
      </c>
      <c r="G8" s="58"/>
      <c r="H8" s="58"/>
      <c r="I8" s="59">
        <v>46844</v>
      </c>
      <c r="J8" s="59"/>
      <c r="K8" s="59"/>
      <c r="L8" s="11" t="str">
        <f>+IF(I8&gt;EOMONTH(EDATE($D$8,12),0),"←事業期間が超過しています","")</f>
        <v/>
      </c>
    </row>
    <row r="10" spans="1:17" x14ac:dyDescent="0.4">
      <c r="C10" s="60" t="s">
        <v>8</v>
      </c>
      <c r="D10" s="60"/>
      <c r="E10" s="60" t="str">
        <f>IF($D$8&lt;&gt;"",IF($I$8&lt;&gt;"",IF(YEAR($D$8)=YEAR($I$8),YEAR($D$8)&amp;"年",YEAR($D$8)&amp;"年～"&amp;YEAR($I$8)&amp;"年"),YEAR($D$8)&amp;"年～20●●年"),"20●●年～20●●年")</f>
        <v>2027年～2028年</v>
      </c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x14ac:dyDescent="0.4">
      <c r="B11" s="14" t="s">
        <v>0</v>
      </c>
      <c r="C11" s="14" t="s">
        <v>11</v>
      </c>
      <c r="D11" s="14" t="s">
        <v>12</v>
      </c>
      <c r="E11" s="12">
        <f>IF($D$8="","●月",EOMONTH($D$8,-1)+1)</f>
        <v>46478</v>
      </c>
      <c r="F11" s="12">
        <f>IF($D$8="","●月",IF(EDATE(EOMONTH($D$8,-1)+1,1)&gt;$I$8,"●月",EDATE(EOMONTH($D$8,-1)+1,1)))</f>
        <v>46508</v>
      </c>
      <c r="G11" s="12">
        <f>IF($D$8="","●月",IF(EDATE(EOMONTH($D$8,-1)+1,2)&gt;$I$8,"●月",EDATE(EOMONTH($D$8,-1)+1,2)))</f>
        <v>46539</v>
      </c>
      <c r="H11" s="12">
        <f>IF($D$8="","●月",IF(EDATE(EOMONTH($D$8,-1)+1,3)&gt;$I$8,"●月",EDATE(EOMONTH($D$8,-1)+1,3)))</f>
        <v>46569</v>
      </c>
      <c r="I11" s="12">
        <f>IF($D$8="","●月",IF(EDATE(EOMONTH($D$8,-1)+1,4)&gt;$I$8,"●月",EDATE(EOMONTH($D$8,-1)+1,4)))</f>
        <v>46600</v>
      </c>
      <c r="J11" s="12">
        <f>IF($D$8="","●月",IF(EDATE(EOMONTH($D$8,-1)+1,5)&gt;$I$8,"●月",EDATE(EOMONTH($D$8,-1)+1,5)))</f>
        <v>46631</v>
      </c>
      <c r="K11" s="12">
        <f>IF($D$8="","●月",IF(EDATE(EOMONTH($D$8,-1)+1,6)&gt;$I$8,"●月",EDATE(EOMONTH($D$8,-1)+1,6)))</f>
        <v>46661</v>
      </c>
      <c r="L11" s="12">
        <f>IF($D$8="","●月",IF(EDATE(EOMONTH($D$8,-1)+1,7)&gt;$I$8,"●月",EDATE(EOMONTH($D$8,-1)+1,7)))</f>
        <v>46692</v>
      </c>
      <c r="M11" s="12">
        <f>IF($D$8="","●月",IF(EDATE(EOMONTH($D$8,-1)+1,8)&gt;$I$8,"●月",EDATE(EOMONTH($D$8,-1)+1,8)))</f>
        <v>46722</v>
      </c>
      <c r="N11" s="12">
        <f>IF($D$8="","●月",IF(EDATE(EOMONTH($D$8,-1)+1,9)&gt;$I$8,"●月",EDATE(EOMONTH($D$8,-1)+1,9)))</f>
        <v>46753</v>
      </c>
      <c r="O11" s="12">
        <f>IF($D$8="","●月",IF(EDATE(EOMONTH($D$8,-1)+1,10)&gt;$I$8,"●月",EDATE(EOMONTH($D$8,-1)+1,10)))</f>
        <v>46784</v>
      </c>
      <c r="P11" s="12">
        <f>IF($D$8="","●月",IF(EDATE(EOMONTH($D$8,-1)+1,11)&gt;$I$8,"●月",EDATE(EOMONTH($D$8,-1)+1,11)))</f>
        <v>46813</v>
      </c>
      <c r="Q11" s="12">
        <f>IF($D$8="","●月",IF(EDATE(EOMONTH($D$8,-1)+1,12)&gt;$I$8,"●月",EDATE(EOMONTH($D$8,-1)+1,12)))</f>
        <v>46844</v>
      </c>
    </row>
    <row r="12" spans="1:17" x14ac:dyDescent="0.4">
      <c r="B12" s="34" t="s">
        <v>31</v>
      </c>
      <c r="C12" s="2">
        <v>46478</v>
      </c>
      <c r="D12" s="2">
        <v>46844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4">
      <c r="B13" s="34" t="s">
        <v>1</v>
      </c>
      <c r="C13" s="2">
        <v>46478</v>
      </c>
      <c r="D13" s="2">
        <v>46722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4">
      <c r="B14" s="34" t="s">
        <v>2</v>
      </c>
      <c r="C14" s="2">
        <v>46569</v>
      </c>
      <c r="D14" s="2">
        <v>46722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4">
      <c r="B15" s="34" t="s">
        <v>3</v>
      </c>
      <c r="C15" s="2">
        <v>46753</v>
      </c>
      <c r="D15" s="2">
        <v>46844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4">
      <c r="B16" s="34" t="s">
        <v>4</v>
      </c>
      <c r="C16" s="2">
        <v>46478</v>
      </c>
      <c r="D16" s="2">
        <v>46844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4">
      <c r="B17" s="34" t="s">
        <v>5</v>
      </c>
      <c r="C17" s="2">
        <v>46478</v>
      </c>
      <c r="D17" s="2">
        <v>46692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x14ac:dyDescent="0.4">
      <c r="B18" s="34" t="s">
        <v>6</v>
      </c>
      <c r="C18" s="2">
        <v>46569</v>
      </c>
      <c r="D18" s="2">
        <v>46844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x14ac:dyDescent="0.4">
      <c r="B19" s="34" t="s">
        <v>7</v>
      </c>
      <c r="C19" s="2">
        <v>46631</v>
      </c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x14ac:dyDescent="0.4">
      <c r="B20" s="34"/>
      <c r="C20" s="2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4">
      <c r="B21" s="34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2:17" x14ac:dyDescent="0.4">
      <c r="B22" s="34"/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2:17" x14ac:dyDescent="0.4">
      <c r="B23" s="34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2:17" x14ac:dyDescent="0.4">
      <c r="B24" s="34"/>
      <c r="C24" s="2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2:17" x14ac:dyDescent="0.4">
      <c r="B25" s="34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2:17" x14ac:dyDescent="0.4">
      <c r="B26" s="34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2:17" x14ac:dyDescent="0.4">
      <c r="B27" s="34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2:17" x14ac:dyDescent="0.4">
      <c r="B28" s="34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17" x14ac:dyDescent="0.4">
      <c r="B29" s="34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2:17" x14ac:dyDescent="0.4">
      <c r="B30" s="34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x14ac:dyDescent="0.4">
      <c r="B31" s="34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x14ac:dyDescent="0.4">
      <c r="B32" s="34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x14ac:dyDescent="0.4">
      <c r="B33" s="34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x14ac:dyDescent="0.4">
      <c r="B34" s="35" t="s">
        <v>18</v>
      </c>
      <c r="C34" s="36"/>
      <c r="D34" s="36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</sheetData>
  <sheetProtection algorithmName="SHA-512" hashValue="t6ng9771TG2iXzwVkrxib+eyib02FH+ArivDgj5Lk1dFHEUcNS63z3er0HBgs0YAE41Llz45whOJDu+07SR/5w==" saltValue="7w2p04kzBjQ9U5Oz3e620g==" spinCount="100000" sheet="1" objects="1" scenarios="1" formatColumns="0" formatRows="0" insertRows="0"/>
  <mergeCells count="4">
    <mergeCell ref="F8:H8"/>
    <mergeCell ref="I8:K8"/>
    <mergeCell ref="C10:D10"/>
    <mergeCell ref="E10:Q10"/>
  </mergeCells>
  <phoneticPr fontId="2"/>
  <conditionalFormatting sqref="D12:D34">
    <cfRule type="expression" dxfId="17" priority="1">
      <formula>AND(C12&gt;0,D12="")</formula>
    </cfRule>
  </conditionalFormatting>
  <conditionalFormatting sqref="E12:Q34">
    <cfRule type="expression" dxfId="16" priority="2">
      <formula>OR(AND(E$11&lt;&gt;"●月",$C12&lt;&gt;"",$D12&lt;&gt;"",E$11&gt;=DATE(YEAR($C12),MONTH($C12),1), E$11&lt;=DATE(YEAR($D12),MONTH($D12),1)),AND(E$11&lt;&gt;"●月",$C12&lt;&gt;"",$D12="",E$11&gt;=DATE(YEAR($C12),MONTH($C12),1)))</formula>
    </cfRule>
  </conditionalFormatting>
  <dataValidations count="2">
    <dataValidation type="date" operator="lessThanOrEqual" allowBlank="1" showInputMessage="1" showErrorMessage="1" error="終了予定月は2028年4月以前で記入してください。" sqref="I8:K8" xr:uid="{D5A4F8E2-E8A9-409A-A96F-2D3905A21F91}">
      <formula1>46873</formula1>
    </dataValidation>
    <dataValidation type="date" operator="greaterThanOrEqual" allowBlank="1" showInputMessage="1" showErrorMessage="1" error="開始予定月は2027年4月以降で記入してください。" sqref="D8" xr:uid="{3E314B68-8EEB-4DD6-8393-79C0C99F3317}">
      <formula1>46478</formula1>
    </dataValidation>
  </dataValidations>
  <pageMargins left="0.7" right="0.7" top="0.75" bottom="0.75" header="0.3" footer="0.3"/>
  <pageSetup paperSize="9" scale="91" orientation="landscape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入力エラー" error="入力された日付が、開始予定～終了予定から外れています。" xr:uid="{95650D3A-F1ED-4F3B-9ED8-80A297AEC434}">
          <x14:formula1>
            <xm:f>マスタ!$A$2:$A$14</xm:f>
          </x14:formula1>
          <xm:sqref>C12:D34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194D-4803-4007-8C2C-49309895CDCE}">
  <sheetPr codeName="Sheet5">
    <tabColor theme="5" tint="0.59999389629810485"/>
  </sheetPr>
  <dimension ref="A1:Q34"/>
  <sheetViews>
    <sheetView showGridLines="0" view="pageBreakPreview" zoomScaleNormal="100" zoomScaleSheetLayoutView="100" workbookViewId="0">
      <selection activeCell="D8" sqref="D8"/>
    </sheetView>
  </sheetViews>
  <sheetFormatPr defaultColWidth="8.75" defaultRowHeight="15.75" x14ac:dyDescent="0.4"/>
  <cols>
    <col min="1" max="1" width="1.625" style="1" customWidth="1"/>
    <col min="2" max="2" width="24.25" style="1" customWidth="1"/>
    <col min="3" max="4" width="15.75" style="1" customWidth="1"/>
    <col min="5" max="17" width="5.75" style="1" customWidth="1"/>
    <col min="18" max="16384" width="8.75" style="1"/>
  </cols>
  <sheetData>
    <row r="1" spans="1:17" ht="21" x14ac:dyDescent="0.4">
      <c r="A1" s="7" t="s">
        <v>13</v>
      </c>
      <c r="Q1" s="10" t="s">
        <v>42</v>
      </c>
    </row>
    <row r="3" spans="1:17" x14ac:dyDescent="0.4">
      <c r="B3" s="1" t="s">
        <v>43</v>
      </c>
    </row>
    <row r="4" spans="1:17" x14ac:dyDescent="0.4">
      <c r="B4" s="1" t="s">
        <v>44</v>
      </c>
    </row>
    <row r="5" spans="1:17" x14ac:dyDescent="0.4">
      <c r="B5" s="9" t="s">
        <v>15</v>
      </c>
    </row>
    <row r="6" spans="1:17" x14ac:dyDescent="0.4">
      <c r="B6" s="1" t="s">
        <v>14</v>
      </c>
    </row>
    <row r="8" spans="1:17" x14ac:dyDescent="0.4">
      <c r="B8" s="6" t="s">
        <v>21</v>
      </c>
      <c r="C8" s="18" t="s">
        <v>22</v>
      </c>
      <c r="D8" s="19"/>
      <c r="E8" s="8" t="s">
        <v>9</v>
      </c>
      <c r="F8" s="58" t="s">
        <v>23</v>
      </c>
      <c r="G8" s="58"/>
      <c r="H8" s="58"/>
      <c r="I8" s="61"/>
      <c r="J8" s="61"/>
      <c r="K8" s="61"/>
      <c r="L8" s="11" t="str">
        <f>+IF(I8&gt;EOMONTH(EDATE($D$8,12),0),"←事業期間が超過しています","")</f>
        <v/>
      </c>
    </row>
    <row r="10" spans="1:17" x14ac:dyDescent="0.4">
      <c r="C10" s="60" t="s">
        <v>8</v>
      </c>
      <c r="D10" s="60"/>
      <c r="E10" s="60" t="str">
        <f>IF($D$8&lt;&gt;"",IF($I$8&lt;&gt;"",IF(YEAR($D$8)=YEAR($I$8),YEAR($D$8)&amp;"年",YEAR($D$8)&amp;"年～"&amp;YEAR($I$8)&amp;"年"),YEAR($D$8)&amp;"年～20●●年"),"20●●年～20●●年")</f>
        <v>20●●年～20●●年</v>
      </c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x14ac:dyDescent="0.4">
      <c r="B11" s="14" t="s">
        <v>0</v>
      </c>
      <c r="C11" s="14" t="s">
        <v>11</v>
      </c>
      <c r="D11" s="14" t="s">
        <v>12</v>
      </c>
      <c r="E11" s="12" t="str">
        <f>IF($D$8="","●月",EOMONTH($D$8,-1)+1)</f>
        <v>●月</v>
      </c>
      <c r="F11" s="12" t="str">
        <f>IF($D$8="","●月",IF(EDATE(EOMONTH($D$8,-1)+1,1)&gt;$I$8,"●月",EDATE(EOMONTH($D$8,-1)+1,1)))</f>
        <v>●月</v>
      </c>
      <c r="G11" s="12" t="str">
        <f>IF($D$8="","●月",IF(EDATE(EOMONTH($D$8,-1)+1,2)&gt;$I$8,"●月",EDATE(EOMONTH($D$8,-1)+1,2)))</f>
        <v>●月</v>
      </c>
      <c r="H11" s="12" t="str">
        <f>IF($D$8="","●月",IF(EDATE(EOMONTH($D$8,-1)+1,3)&gt;$I$8,"●月",EDATE(EOMONTH($D$8,-1)+1,3)))</f>
        <v>●月</v>
      </c>
      <c r="I11" s="12" t="str">
        <f>IF($D$8="","●月",IF(EDATE(EOMONTH($D$8,-1)+1,4)&gt;$I$8,"●月",EDATE(EOMONTH($D$8,-1)+1,4)))</f>
        <v>●月</v>
      </c>
      <c r="J11" s="12" t="str">
        <f>IF($D$8="","●月",IF(EDATE(EOMONTH($D$8,-1)+1,5)&gt;$I$8,"●月",EDATE(EOMONTH($D$8,-1)+1,5)))</f>
        <v>●月</v>
      </c>
      <c r="K11" s="12" t="str">
        <f>IF($D$8="","●月",IF(EDATE(EOMONTH($D$8,-1)+1,6)&gt;$I$8,"●月",EDATE(EOMONTH($D$8,-1)+1,6)))</f>
        <v>●月</v>
      </c>
      <c r="L11" s="12" t="str">
        <f>IF($D$8="","●月",IF(EDATE(EOMONTH($D$8,-1)+1,7)&gt;$I$8,"●月",EDATE(EOMONTH($D$8,-1)+1,7)))</f>
        <v>●月</v>
      </c>
      <c r="M11" s="12" t="str">
        <f>IF($D$8="","●月",IF(EDATE(EOMONTH($D$8,-1)+1,8)&gt;$I$8,"●月",EDATE(EOMONTH($D$8,-1)+1,8)))</f>
        <v>●月</v>
      </c>
      <c r="N11" s="12" t="str">
        <f>IF($D$8="","●月",IF(EDATE(EOMONTH($D$8,-1)+1,9)&gt;$I$8,"●月",EDATE(EOMONTH($D$8,-1)+1,9)))</f>
        <v>●月</v>
      </c>
      <c r="O11" s="12" t="str">
        <f>IF($D$8="","●月",IF(EDATE(EOMONTH($D$8,-1)+1,10)&gt;$I$8,"●月",EDATE(EOMONTH($D$8,-1)+1,10)))</f>
        <v>●月</v>
      </c>
      <c r="P11" s="12" t="str">
        <f>IF($D$8="","●月",IF(EDATE(EOMONTH($D$8,-1)+1,11)&gt;$I$8,"●月",EDATE(EOMONTH($D$8,-1)+1,11)))</f>
        <v>●月</v>
      </c>
      <c r="Q11" s="12" t="str">
        <f>IF($D$8="","●月",IF(EDATE(EOMONTH($D$8,-1)+1,12)&gt;$I$8,"●月",EDATE(EOMONTH($D$8,-1)+1,12)))</f>
        <v>●月</v>
      </c>
    </row>
    <row r="12" spans="1:17" x14ac:dyDescent="0.4">
      <c r="B12" s="41"/>
      <c r="C12" s="16"/>
      <c r="D12" s="1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4">
      <c r="B13" s="41"/>
      <c r="C13" s="16"/>
      <c r="D13" s="1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4">
      <c r="B14" s="41"/>
      <c r="C14" s="16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4">
      <c r="B15" s="41"/>
      <c r="C15" s="16"/>
      <c r="D15" s="1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4">
      <c r="B16" s="41"/>
      <c r="C16" s="16"/>
      <c r="D16" s="1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4">
      <c r="B17" s="41"/>
      <c r="C17" s="16"/>
      <c r="D17" s="1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x14ac:dyDescent="0.4">
      <c r="B18" s="41"/>
      <c r="C18" s="16"/>
      <c r="D18" s="1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x14ac:dyDescent="0.4">
      <c r="B19" s="41"/>
      <c r="C19" s="16"/>
      <c r="D19" s="1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x14ac:dyDescent="0.4">
      <c r="B20" s="41"/>
      <c r="C20" s="16"/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4">
      <c r="B21" s="41"/>
      <c r="C21" s="16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2:17" x14ac:dyDescent="0.4">
      <c r="B22" s="41"/>
      <c r="C22" s="16"/>
      <c r="D22" s="1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2:17" x14ac:dyDescent="0.4">
      <c r="B23" s="41"/>
      <c r="C23" s="16"/>
      <c r="D23" s="1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2:17" x14ac:dyDescent="0.4">
      <c r="B24" s="41"/>
      <c r="C24" s="16"/>
      <c r="D24" s="1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2:17" x14ac:dyDescent="0.4">
      <c r="B25" s="41"/>
      <c r="C25" s="16"/>
      <c r="D25" s="1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2:17" x14ac:dyDescent="0.4">
      <c r="B26" s="41"/>
      <c r="C26" s="16"/>
      <c r="D26" s="1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2:17" x14ac:dyDescent="0.4">
      <c r="B27" s="41"/>
      <c r="C27" s="16"/>
      <c r="D27" s="1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2:17" x14ac:dyDescent="0.4">
      <c r="B28" s="41"/>
      <c r="C28" s="16"/>
      <c r="D28" s="1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17" x14ac:dyDescent="0.4">
      <c r="B29" s="41"/>
      <c r="C29" s="16"/>
      <c r="D29" s="1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2:17" x14ac:dyDescent="0.4">
      <c r="B30" s="41"/>
      <c r="C30" s="16"/>
      <c r="D30" s="1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x14ac:dyDescent="0.4">
      <c r="B31" s="41"/>
      <c r="C31" s="16"/>
      <c r="D31" s="1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x14ac:dyDescent="0.4">
      <c r="B32" s="41"/>
      <c r="C32" s="16"/>
      <c r="D32" s="1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x14ac:dyDescent="0.4">
      <c r="B33" s="41"/>
      <c r="C33" s="16"/>
      <c r="D33" s="1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x14ac:dyDescent="0.4">
      <c r="B34" s="35" t="s">
        <v>18</v>
      </c>
      <c r="C34" s="17"/>
      <c r="D34" s="17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</sheetData>
  <sheetProtection algorithmName="SHA-512" hashValue="1BmAHvcrZesEtJLC7hmkykYiIalwI4nuMyPxpucECqyi21yJJ8QmzjBHxgB2P0I/QeelxJGKei1saM2MkGqeSg==" saltValue="W6ufEzxJfZPZcj9wM0ZfdQ==" spinCount="100000" sheet="1" formatColumns="0" formatRows="0" insertRows="0"/>
  <mergeCells count="4">
    <mergeCell ref="F8:H8"/>
    <mergeCell ref="I8:K8"/>
    <mergeCell ref="C10:D10"/>
    <mergeCell ref="E10:Q10"/>
  </mergeCells>
  <phoneticPr fontId="2"/>
  <conditionalFormatting sqref="C12:D34">
    <cfRule type="expression" dxfId="14" priority="4">
      <formula>AND(C12&lt;&gt;"",$D$8&gt;C12)</formula>
    </cfRule>
    <cfRule type="expression" dxfId="13" priority="5">
      <formula>AND(C12&lt;&gt;"",$I$8&lt;C12)</formula>
    </cfRule>
  </conditionalFormatting>
  <conditionalFormatting sqref="D12:D34">
    <cfRule type="expression" dxfId="12" priority="6">
      <formula>AND($C12&gt;0,$D12="")</formula>
    </cfRule>
    <cfRule type="expression" dxfId="11" priority="7">
      <formula>$C12&gt;$D12</formula>
    </cfRule>
  </conditionalFormatting>
  <conditionalFormatting sqref="E12:Q34">
    <cfRule type="expression" dxfId="10" priority="10">
      <formula>OR(AND(E$11&lt;&gt;"●月",$C12&lt;&gt;"",$D12&lt;&gt;"",E$11&gt;=DATE(YEAR($C12),MONTH($C12),1), E$11&lt;=DATE(YEAR($D12),MONTH($D12),1)),AND(E$11&lt;&gt;"●月",$C12&lt;&gt;"",$D12="",E$11&gt;=DATE(YEAR($C12),MONTH($C12),1)))</formula>
    </cfRule>
  </conditionalFormatting>
  <conditionalFormatting sqref="I8:K8">
    <cfRule type="expression" dxfId="9" priority="2">
      <formula>$I$8&lt;$D$8</formula>
    </cfRule>
    <cfRule type="expression" dxfId="8" priority="3">
      <formula>$I$8&gt;EOMONTH(EDATE($D$8,12),0)</formula>
    </cfRule>
  </conditionalFormatting>
  <pageMargins left="0.7" right="0.7" top="0.75" bottom="0.75" header="0.3" footer="0.3"/>
  <pageSetup paperSize="9" scale="91" orientation="landscape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2082C5A-03D7-44A0-A59A-CDA8849D9568}">
            <xm:f>事業情報!$D$9&lt;&gt;1</xm:f>
            <x14:dxf>
              <fill>
                <patternFill>
                  <bgColor theme="1" tint="0.34998626667073579"/>
                </patternFill>
              </fill>
            </x14:dxf>
          </x14:cfRule>
          <xm:sqref>A1:Q34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lessThanOrEqual" allowBlank="1" showInputMessage="1" showErrorMessage="1" errorTitle="入力エラー" error="終了予定月はプルダウンの中から選択してください。" xr:uid="{21E4A0C7-EBF7-45D1-B06F-A407B71411D1}">
          <x14:formula1>
            <xm:f>マスタ!$A$2:$A$15</xm:f>
          </x14:formula1>
          <xm:sqref>I8:K8</xm:sqref>
        </x14:dataValidation>
        <x14:dataValidation type="list" allowBlank="1" showInputMessage="1" showErrorMessage="1" errorTitle="入力エラー" error="開始予定月はプルダウンの中から選択してください。" xr:uid="{3CFAB49E-5B9C-4581-BC39-58520303B5B2}">
          <x14:formula1>
            <xm:f>マスタ!$A$2:$A$15</xm:f>
          </x14:formula1>
          <xm:sqref>D8</xm:sqref>
        </x14:dataValidation>
        <x14:dataValidation type="list" allowBlank="1" showInputMessage="1" showErrorMessage="1" errorTitle="入力エラー" error="開始月・終了月はプルダウンの中から選択してください。" xr:uid="{46007AFC-52E5-47AA-8255-3D7970BDDE87}">
          <x14:formula1>
            <xm:f>マスタ!$C$2:$C$14</xm:f>
          </x14:formula1>
          <xm:sqref>C12:D34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24DB-3BE3-4D4C-B147-947B1B63243E}">
  <sheetPr codeName="Sheet6">
    <tabColor theme="7" tint="0.79998168889431442"/>
  </sheetPr>
  <dimension ref="A1:W34"/>
  <sheetViews>
    <sheetView showGridLines="0" view="pageBreakPreview" zoomScaleNormal="100" zoomScaleSheetLayoutView="100" workbookViewId="0">
      <selection activeCell="D8" sqref="D8"/>
    </sheetView>
  </sheetViews>
  <sheetFormatPr defaultColWidth="8.75" defaultRowHeight="15.75" x14ac:dyDescent="0.4"/>
  <cols>
    <col min="1" max="1" width="1.625" style="1" customWidth="1"/>
    <col min="2" max="2" width="24.25" style="1" customWidth="1"/>
    <col min="3" max="4" width="15.75" style="1" customWidth="1"/>
    <col min="5" max="23" width="5.75" style="1" customWidth="1"/>
    <col min="24" max="16384" width="8.75" style="1"/>
  </cols>
  <sheetData>
    <row r="1" spans="1:23" ht="21" x14ac:dyDescent="0.4">
      <c r="A1" s="7" t="s">
        <v>10</v>
      </c>
      <c r="W1" s="10" t="str">
        <f>'様式２のスケジュール（ＦＳ事業）'!Q1</f>
        <v>ver.1.0</v>
      </c>
    </row>
    <row r="3" spans="1:23" x14ac:dyDescent="0.4">
      <c r="B3" s="1" t="s">
        <v>45</v>
      </c>
    </row>
    <row r="4" spans="1:23" x14ac:dyDescent="0.4">
      <c r="B4" s="1" t="s">
        <v>46</v>
      </c>
    </row>
    <row r="5" spans="1:23" x14ac:dyDescent="0.4">
      <c r="B5" s="9" t="s">
        <v>16</v>
      </c>
    </row>
    <row r="6" spans="1:23" x14ac:dyDescent="0.4">
      <c r="B6" s="1" t="s">
        <v>14</v>
      </c>
    </row>
    <row r="8" spans="1:23" x14ac:dyDescent="0.4">
      <c r="B8" s="6" t="s">
        <v>21</v>
      </c>
      <c r="C8" s="20" t="s">
        <v>22</v>
      </c>
      <c r="D8" s="19"/>
      <c r="E8" s="8" t="s">
        <v>9</v>
      </c>
      <c r="F8" s="62" t="s">
        <v>23</v>
      </c>
      <c r="G8" s="62"/>
      <c r="H8" s="62"/>
      <c r="I8" s="61"/>
      <c r="J8" s="61"/>
      <c r="K8" s="61"/>
      <c r="L8" s="11" t="str">
        <f>+IF(I8&gt;EOMONTH(EDATE($D$8,18),0),"←事業期間が超過しています","")</f>
        <v/>
      </c>
    </row>
    <row r="10" spans="1:23" x14ac:dyDescent="0.4">
      <c r="C10" s="63" t="s">
        <v>8</v>
      </c>
      <c r="D10" s="63"/>
      <c r="E10" s="64" t="str">
        <f>IF($D$8&lt;&gt;"",IF($I$8&lt;&gt;"",IF(YEAR($D$8)=YEAR($I$8),YEAR($D$8)&amp;"年",YEAR($D$8)&amp;"年～"&amp;YEAR($I$8)&amp;"年"),YEAR($D$8)&amp;"年～20●●年"),"20●●年～20●●年")</f>
        <v>20●●年～20●●年</v>
      </c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6"/>
    </row>
    <row r="11" spans="1:23" x14ac:dyDescent="0.4">
      <c r="B11" s="15" t="s">
        <v>0</v>
      </c>
      <c r="C11" s="15" t="s">
        <v>11</v>
      </c>
      <c r="D11" s="15" t="s">
        <v>12</v>
      </c>
      <c r="E11" s="5" t="str">
        <f>IF($D$8="","●月",EOMONTH($D$8,-1)+1)</f>
        <v>●月</v>
      </c>
      <c r="F11" s="5" t="str">
        <f>IF($D$8="","●月",IF(EDATE(EOMONTH($D$8,-1)+1,1)&gt;$I$8,"●月",EDATE(EOMONTH($D$8,-1)+1,1)))</f>
        <v>●月</v>
      </c>
      <c r="G11" s="5" t="str">
        <f>IF($D$8="","●月",IF(EDATE(EOMONTH($D$8,-1)+1,2)&gt;$I$8,"●月",EDATE(EOMONTH($D$8,-1)+1,2)))</f>
        <v>●月</v>
      </c>
      <c r="H11" s="5" t="str">
        <f>IF($D$8="","●月",IF(EDATE(EOMONTH($D$8,-1)+1,3)&gt;$I$8,"●月",EDATE(EOMONTH($D$8,-1)+1,3)))</f>
        <v>●月</v>
      </c>
      <c r="I11" s="5" t="str">
        <f>IF($D$8="","●月",IF(EDATE(EOMONTH($D$8,-1)+1,4)&gt;$I$8,"●月",EDATE(EOMONTH($D$8,-1)+1,4)))</f>
        <v>●月</v>
      </c>
      <c r="J11" s="5" t="str">
        <f>IF($D$8="","●月",IF(EDATE(EOMONTH($D$8,-1)+1,5)&gt;$I$8,"●月",EDATE(EOMONTH($D$8,-1)+1,5)))</f>
        <v>●月</v>
      </c>
      <c r="K11" s="5" t="str">
        <f>IF($D$8="","●月",IF(EDATE(EOMONTH($D$8,-1)+1,6)&gt;$I$8,"●月",EDATE(EOMONTH($D$8,-1)+1,6)))</f>
        <v>●月</v>
      </c>
      <c r="L11" s="5" t="str">
        <f>IF($D$8="","●月",IF(EDATE(EOMONTH($D$8,-1)+1,7)&gt;$I$8,"●月",EDATE(EOMONTH($D$8,-1)+1,7)))</f>
        <v>●月</v>
      </c>
      <c r="M11" s="5" t="str">
        <f>IF($D$8="","●月",IF(EDATE(EOMONTH($D$8,-1)+1,8)&gt;$I$8,"●月",EDATE(EOMONTH($D$8,-1)+1,8)))</f>
        <v>●月</v>
      </c>
      <c r="N11" s="5" t="str">
        <f>IF($D$8="","●月",IF(EDATE(EOMONTH($D$8,-1)+1,9)&gt;$I$8,"●月",EDATE(EOMONTH($D$8,-1)+1,9)))</f>
        <v>●月</v>
      </c>
      <c r="O11" s="5" t="str">
        <f>IF($D$8="","●月",IF(EDATE(EOMONTH($D$8,-1)+1,10)&gt;$I$8,"●月",EDATE(EOMONTH($D$8,-1)+1,10)))</f>
        <v>●月</v>
      </c>
      <c r="P11" s="5" t="str">
        <f>IF($D$8="","●月",IF(EDATE(EOMONTH($D$8,-1)+1,11)&gt;$I$8,"●月",EDATE(EOMONTH($D$8,-1)+1,11)))</f>
        <v>●月</v>
      </c>
      <c r="Q11" s="5" t="str">
        <f>IF($D$8="","●月",IF(EDATE(EOMONTH($D$8,-1)+1,12)&gt;$I$8,"●月",EDATE(EOMONTH($D$8,-1)+1,12)))</f>
        <v>●月</v>
      </c>
      <c r="R11" s="5" t="str">
        <f>IF($D$8="","●月",IF(EDATE(EOMONTH($D$8,-1)+1,13)&gt;$I$8,"●月",EDATE(EOMONTH($D$8,-1)+1,13)))</f>
        <v>●月</v>
      </c>
      <c r="S11" s="5" t="str">
        <f>IF($D$8="","●月",IF(EDATE(EOMONTH($D$8,-1)+1,14)&gt;$I$8,"●月",EDATE(EOMONTH($D$8,-1)+1,14)))</f>
        <v>●月</v>
      </c>
      <c r="T11" s="5" t="str">
        <f>IF($D$8="","●月",IF(EDATE(EOMONTH($D$8,-1)+1,15)&gt;$I$8,"●月",EDATE(EOMONTH($D$8,-1)+1,15)))</f>
        <v>●月</v>
      </c>
      <c r="U11" s="5" t="str">
        <f>IF($D$8="","●月",IF(EDATE(EOMONTH($D$8,-1)+1,16)&gt;$I$8,"●月",EDATE(EOMONTH($D$8,-1)+1,16)))</f>
        <v>●月</v>
      </c>
      <c r="V11" s="5" t="str">
        <f>IF($D$8="","●月",IF(EDATE(EOMONTH($D$8,-1)+1,17)&gt;$I$8,"●月",EDATE(EOMONTH($D$8,-1)+1,17)))</f>
        <v>●月</v>
      </c>
      <c r="W11" s="5" t="str">
        <f>IF($D$8="","●月",IF(EDATE(EOMONTH($D$8,-1)+1,18)&gt;$I$8,"●月",EDATE(EOMONTH($D$8,-1)+1,18)))</f>
        <v>●月</v>
      </c>
    </row>
    <row r="12" spans="1:23" x14ac:dyDescent="0.4">
      <c r="B12" s="41"/>
      <c r="C12" s="16"/>
      <c r="D12" s="1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4">
      <c r="B13" s="41"/>
      <c r="C13" s="16"/>
      <c r="D13" s="1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4">
      <c r="B14" s="41"/>
      <c r="C14" s="16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4">
      <c r="B15" s="41"/>
      <c r="C15" s="16"/>
      <c r="D15" s="1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4">
      <c r="B16" s="41"/>
      <c r="C16" s="16"/>
      <c r="D16" s="1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2:23" x14ac:dyDescent="0.4">
      <c r="B17" s="41"/>
      <c r="C17" s="16"/>
      <c r="D17" s="1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2:23" x14ac:dyDescent="0.4">
      <c r="B18" s="41"/>
      <c r="C18" s="16"/>
      <c r="D18" s="1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2:23" x14ac:dyDescent="0.4">
      <c r="B19" s="41"/>
      <c r="C19" s="16"/>
      <c r="D19" s="1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2:23" x14ac:dyDescent="0.4">
      <c r="B20" s="41"/>
      <c r="C20" s="16"/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2:23" x14ac:dyDescent="0.4">
      <c r="B21" s="41"/>
      <c r="C21" s="16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2:23" x14ac:dyDescent="0.4">
      <c r="B22" s="41"/>
      <c r="C22" s="16"/>
      <c r="D22" s="1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2:23" x14ac:dyDescent="0.4">
      <c r="B23" s="41"/>
      <c r="C23" s="16"/>
      <c r="D23" s="1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2:23" x14ac:dyDescent="0.4">
      <c r="B24" s="41"/>
      <c r="C24" s="16"/>
      <c r="D24" s="1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2:23" x14ac:dyDescent="0.4">
      <c r="B25" s="41"/>
      <c r="C25" s="16"/>
      <c r="D25" s="1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2:23" x14ac:dyDescent="0.4">
      <c r="B26" s="41"/>
      <c r="C26" s="16"/>
      <c r="D26" s="1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2:23" x14ac:dyDescent="0.4">
      <c r="B27" s="41"/>
      <c r="C27" s="16"/>
      <c r="D27" s="1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2:23" x14ac:dyDescent="0.4">
      <c r="B28" s="41"/>
      <c r="C28" s="16"/>
      <c r="D28" s="1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2:23" x14ac:dyDescent="0.4">
      <c r="B29" s="41"/>
      <c r="C29" s="16"/>
      <c r="D29" s="1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2:23" x14ac:dyDescent="0.4">
      <c r="B30" s="41"/>
      <c r="C30" s="16"/>
      <c r="D30" s="1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2:23" x14ac:dyDescent="0.4">
      <c r="B31" s="41"/>
      <c r="C31" s="16"/>
      <c r="D31" s="1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2:23" x14ac:dyDescent="0.4">
      <c r="B32" s="41"/>
      <c r="C32" s="16"/>
      <c r="D32" s="1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2:23" x14ac:dyDescent="0.4">
      <c r="B33" s="41"/>
      <c r="C33" s="16"/>
      <c r="D33" s="1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2:23" x14ac:dyDescent="0.4">
      <c r="B34" s="35" t="s">
        <v>17</v>
      </c>
      <c r="C34" s="17"/>
      <c r="D34" s="17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</sheetData>
  <sheetProtection algorithmName="SHA-512" hashValue="Wep2pULSoe/xbE2L75dQdPNxvm5RiapBlOYE+KTQCVtN5kn2MyNcDNgra2EZ6JSHoEJwtO/lDBotbA3pbJfqSw==" saltValue="zGcEFgF/YA33u6hTFYnjOQ==" spinCount="100000" sheet="1" formatColumns="0" formatRows="0" insertRows="0"/>
  <mergeCells count="4">
    <mergeCell ref="F8:H8"/>
    <mergeCell ref="I8:K8"/>
    <mergeCell ref="C10:D10"/>
    <mergeCell ref="E10:W10"/>
  </mergeCells>
  <phoneticPr fontId="2"/>
  <conditionalFormatting sqref="C12:D34">
    <cfRule type="expression" dxfId="6" priority="4">
      <formula>AND(C12&lt;&gt;"",$D$8&gt;C12)</formula>
    </cfRule>
    <cfRule type="expression" dxfId="5" priority="5">
      <formula>AND(C12&lt;&gt;"",$I$8&lt;C12)</formula>
    </cfRule>
  </conditionalFormatting>
  <conditionalFormatting sqref="D12:D34">
    <cfRule type="expression" dxfId="4" priority="6">
      <formula>AND($C12&gt;0,$D12="")</formula>
    </cfRule>
    <cfRule type="expression" dxfId="3" priority="7">
      <formula>$C12&gt;$D12</formula>
    </cfRule>
  </conditionalFormatting>
  <conditionalFormatting sqref="E12:W34">
    <cfRule type="expression" dxfId="2" priority="10">
      <formula>OR(AND(E$11&lt;&gt;"●月",$C12&lt;&gt;"",$D12&lt;&gt;"",E$11&gt;=DATE(YEAR($C12),MONTH($C12),1), E$11&lt;=DATE(YEAR($D12),MONTH($D12),1)),AND(E$11&lt;&gt;"●月",$C12&lt;&gt;"",$D12="",E$11&gt;=DATE(YEAR($C12),MONTH($C12),1)))</formula>
    </cfRule>
  </conditionalFormatting>
  <conditionalFormatting sqref="I8:K8">
    <cfRule type="expression" dxfId="1" priority="2">
      <formula>$I$8&lt;$D$8</formula>
    </cfRule>
    <cfRule type="expression" dxfId="0" priority="3">
      <formula>$I$8&gt;EOMONTH(EDATE($D$8,18),0)</formula>
    </cfRule>
  </conditionalFormatting>
  <pageMargins left="0.7" right="0.7" top="0.75" bottom="0.75" header="0.3" footer="0.3"/>
  <pageSetup paperSize="9" scale="72" orientation="landscape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EDB4B40-0464-4970-B067-CE0E2AF5BAC0}">
            <xm:f>事業情報!$D$9&lt;&gt;2</xm:f>
            <x14:dxf>
              <fill>
                <patternFill>
                  <bgColor theme="1" tint="0.34998626667073579"/>
                </patternFill>
              </fill>
            </x14:dxf>
          </x14:cfRule>
          <xm:sqref>A1:W34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入力エラー" error="開始予定月はプルダウンの中から選択してください。" xr:uid="{0AB90DFF-ADD1-4544-99E4-5E9D738379A4}">
          <x14:formula1>
            <xm:f>マスタ!$B$2:$B$21</xm:f>
          </x14:formula1>
          <xm:sqref>D8</xm:sqref>
        </x14:dataValidation>
        <x14:dataValidation type="list" operator="lessThanOrEqual" allowBlank="1" showInputMessage="1" showErrorMessage="1" errorTitle="入力エラー" error="終了予定月はプルダウンの中から選択してください。" xr:uid="{CA52BDB7-AC79-4D7D-958A-4C5AB127533E}">
          <x14:formula1>
            <xm:f>マスタ!$B$2:$B$21</xm:f>
          </x14:formula1>
          <xm:sqref>I8:K8</xm:sqref>
        </x14:dataValidation>
        <x14:dataValidation type="list" allowBlank="1" showInputMessage="1" showErrorMessage="1" errorTitle="入力エラー" error="開始月・終了月はプルダウンの中から選択してください。" xr:uid="{8AC86DF3-F6BA-4A87-B0CD-88635C38A14F}">
          <x14:formula1>
            <xm:f>マスタ!$D$2:$D$20</xm:f>
          </x14:formula1>
          <xm:sqref>C12:D34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336A-0876-4AA5-A35A-2B7F66E7992B}">
  <sheetPr codeName="Sheet3"/>
  <dimension ref="A1:H21"/>
  <sheetViews>
    <sheetView showGridLines="0" workbookViewId="0"/>
  </sheetViews>
  <sheetFormatPr defaultColWidth="8.75" defaultRowHeight="15.75" x14ac:dyDescent="0.4"/>
  <cols>
    <col min="1" max="4" width="12.75" style="1" customWidth="1"/>
    <col min="5" max="5" width="8.75" style="1"/>
    <col min="6" max="8" width="13.75" style="1" customWidth="1"/>
    <col min="9" max="16384" width="8.75" style="1"/>
  </cols>
  <sheetData>
    <row r="1" spans="1:8" x14ac:dyDescent="0.4">
      <c r="A1" s="4" t="s">
        <v>19</v>
      </c>
      <c r="B1" s="4" t="s">
        <v>20</v>
      </c>
      <c r="C1" s="4" t="s">
        <v>19</v>
      </c>
      <c r="D1" s="4" t="s">
        <v>20</v>
      </c>
      <c r="F1" s="4" t="s">
        <v>32</v>
      </c>
      <c r="G1" s="4" t="s">
        <v>33</v>
      </c>
      <c r="H1" s="4" t="s">
        <v>34</v>
      </c>
    </row>
    <row r="2" spans="1:8" x14ac:dyDescent="0.4">
      <c r="A2" s="2">
        <f>$F$2</f>
        <v>46447</v>
      </c>
      <c r="B2" s="2">
        <f>$F$2</f>
        <v>46447</v>
      </c>
      <c r="C2" s="2">
        <f>'様式２のスケジュール（ＦＳ事業）'!$D$8</f>
        <v>0</v>
      </c>
      <c r="D2" s="2">
        <f>'様式２のスケジュール（実証事業）'!$D$8</f>
        <v>0</v>
      </c>
      <c r="F2" s="2">
        <v>46447</v>
      </c>
      <c r="G2" s="2">
        <v>46873</v>
      </c>
      <c r="H2" s="2">
        <v>47057</v>
      </c>
    </row>
    <row r="3" spans="1:8" x14ac:dyDescent="0.4">
      <c r="A3" s="2">
        <f t="shared" ref="A3:A15" si="0">IFERROR(IF(EDATE(EOMONTH(A2,-1)+1,1)&lt;=$G$2,EDATE(EOMONTH(A2,-1)+1,1),""),"")</f>
        <v>46478</v>
      </c>
      <c r="B3" s="2">
        <f>IFERROR(IF(EDATE(EOMONTH(B2,-1)+1,1)&lt;=$H$2,EDATE(EOMONTH(B2,-1)+1,1),""),"")</f>
        <v>46478</v>
      </c>
      <c r="C3" s="2" t="str">
        <f>IFERROR(IF(EDATE(EOMONTH(C2,-1)+1,1)&lt;='様式２のスケジュール（ＦＳ事業）'!$I$8,EDATE(EOMONTH(C2,-1)+1,1),""),"")</f>
        <v/>
      </c>
      <c r="D3" s="2" t="str">
        <f>IFERROR(IF(EDATE(EOMONTH(D2,-1)+1,1)&lt;='様式２のスケジュール（実証事業）'!$I$8,EDATE(EOMONTH(D2,-1)+1,1),""),"")</f>
        <v/>
      </c>
    </row>
    <row r="4" spans="1:8" x14ac:dyDescent="0.4">
      <c r="A4" s="2">
        <f t="shared" si="0"/>
        <v>46508</v>
      </c>
      <c r="B4" s="2">
        <f t="shared" ref="B4:B21" si="1">IFERROR(IF(EDATE(EOMONTH(B3,-1)+1,1)&lt;=$H$2,EDATE(EOMONTH(B3,-1)+1,1),""),"")</f>
        <v>46508</v>
      </c>
      <c r="C4" s="2" t="str">
        <f>IFERROR(IF(EDATE(EOMONTH(C3,-1)+1,1)&lt;='様式２のスケジュール（ＦＳ事業）'!$I$8,EDATE(EOMONTH(C3,-1)+1,1),""),"")</f>
        <v/>
      </c>
      <c r="D4" s="2" t="str">
        <f>IFERROR(IF(EDATE(EOMONTH(D3,-1)+1,1)&lt;='様式２のスケジュール（実証事業）'!$I$8,EDATE(EOMONTH(D3,-1)+1,1),""),"")</f>
        <v/>
      </c>
    </row>
    <row r="5" spans="1:8" x14ac:dyDescent="0.4">
      <c r="A5" s="2">
        <f t="shared" si="0"/>
        <v>46539</v>
      </c>
      <c r="B5" s="2">
        <f t="shared" si="1"/>
        <v>46539</v>
      </c>
      <c r="C5" s="2" t="str">
        <f>IFERROR(IF(EDATE(EOMONTH(C4,-1)+1,1)&lt;='様式２のスケジュール（ＦＳ事業）'!$I$8,EDATE(EOMONTH(C4,-1)+1,1),""),"")</f>
        <v/>
      </c>
      <c r="D5" s="2" t="str">
        <f>IFERROR(IF(EDATE(EOMONTH(D4,-1)+1,1)&lt;='様式２のスケジュール（実証事業）'!$I$8,EDATE(EOMONTH(D4,-1)+1,1),""),"")</f>
        <v/>
      </c>
    </row>
    <row r="6" spans="1:8" x14ac:dyDescent="0.4">
      <c r="A6" s="2">
        <f t="shared" si="0"/>
        <v>46569</v>
      </c>
      <c r="B6" s="2">
        <f t="shared" si="1"/>
        <v>46569</v>
      </c>
      <c r="C6" s="2" t="str">
        <f>IFERROR(IF(EDATE(EOMONTH(C5,-1)+1,1)&lt;='様式２のスケジュール（ＦＳ事業）'!$I$8,EDATE(EOMONTH(C5,-1)+1,1),""),"")</f>
        <v/>
      </c>
      <c r="D6" s="2" t="str">
        <f>IFERROR(IF(EDATE(EOMONTH(D5,-1)+1,1)&lt;='様式２のスケジュール（実証事業）'!$I$8,EDATE(EOMONTH(D5,-1)+1,1),""),"")</f>
        <v/>
      </c>
    </row>
    <row r="7" spans="1:8" x14ac:dyDescent="0.4">
      <c r="A7" s="2">
        <f t="shared" si="0"/>
        <v>46600</v>
      </c>
      <c r="B7" s="2">
        <f t="shared" si="1"/>
        <v>46600</v>
      </c>
      <c r="C7" s="2" t="str">
        <f>IFERROR(IF(EDATE(EOMONTH(C6,-1)+1,1)&lt;='様式２のスケジュール（ＦＳ事業）'!$I$8,EDATE(EOMONTH(C6,-1)+1,1),""),"")</f>
        <v/>
      </c>
      <c r="D7" s="2" t="str">
        <f>IFERROR(IF(EDATE(EOMONTH(D6,-1)+1,1)&lt;='様式２のスケジュール（実証事業）'!$I$8,EDATE(EOMONTH(D6,-1)+1,1),""),"")</f>
        <v/>
      </c>
    </row>
    <row r="8" spans="1:8" x14ac:dyDescent="0.4">
      <c r="A8" s="2">
        <f t="shared" si="0"/>
        <v>46631</v>
      </c>
      <c r="B8" s="2">
        <f t="shared" si="1"/>
        <v>46631</v>
      </c>
      <c r="C8" s="2" t="str">
        <f>IFERROR(IF(EDATE(EOMONTH(C7,-1)+1,1)&lt;='様式２のスケジュール（ＦＳ事業）'!$I$8,EDATE(EOMONTH(C7,-1)+1,1),""),"")</f>
        <v/>
      </c>
      <c r="D8" s="2" t="str">
        <f>IFERROR(IF(EDATE(EOMONTH(D7,-1)+1,1)&lt;='様式２のスケジュール（実証事業）'!$I$8,EDATE(EOMONTH(D7,-1)+1,1),""),"")</f>
        <v/>
      </c>
    </row>
    <row r="9" spans="1:8" x14ac:dyDescent="0.4">
      <c r="A9" s="2">
        <f t="shared" si="0"/>
        <v>46661</v>
      </c>
      <c r="B9" s="2">
        <f t="shared" si="1"/>
        <v>46661</v>
      </c>
      <c r="C9" s="2" t="str">
        <f>IFERROR(IF(EDATE(EOMONTH(C8,-1)+1,1)&lt;='様式２のスケジュール（ＦＳ事業）'!$I$8,EDATE(EOMONTH(C8,-1)+1,1),""),"")</f>
        <v/>
      </c>
      <c r="D9" s="2" t="str">
        <f>IFERROR(IF(EDATE(EOMONTH(D8,-1)+1,1)&lt;='様式２のスケジュール（実証事業）'!$I$8,EDATE(EOMONTH(D8,-1)+1,1),""),"")</f>
        <v/>
      </c>
    </row>
    <row r="10" spans="1:8" x14ac:dyDescent="0.4">
      <c r="A10" s="2">
        <f t="shared" si="0"/>
        <v>46692</v>
      </c>
      <c r="B10" s="2">
        <f t="shared" si="1"/>
        <v>46692</v>
      </c>
      <c r="C10" s="2" t="str">
        <f>IFERROR(IF(EDATE(EOMONTH(C9,-1)+1,1)&lt;='様式２のスケジュール（ＦＳ事業）'!$I$8,EDATE(EOMONTH(C9,-1)+1,1),""),"")</f>
        <v/>
      </c>
      <c r="D10" s="2" t="str">
        <f>IFERROR(IF(EDATE(EOMONTH(D9,-1)+1,1)&lt;='様式２のスケジュール（実証事業）'!$I$8,EDATE(EOMONTH(D9,-1)+1,1),""),"")</f>
        <v/>
      </c>
    </row>
    <row r="11" spans="1:8" x14ac:dyDescent="0.4">
      <c r="A11" s="2">
        <f t="shared" si="0"/>
        <v>46722</v>
      </c>
      <c r="B11" s="2">
        <f t="shared" si="1"/>
        <v>46722</v>
      </c>
      <c r="C11" s="2" t="str">
        <f>IFERROR(IF(EDATE(EOMONTH(C10,-1)+1,1)&lt;='様式２のスケジュール（ＦＳ事業）'!$I$8,EDATE(EOMONTH(C10,-1)+1,1),""),"")</f>
        <v/>
      </c>
      <c r="D11" s="2" t="str">
        <f>IFERROR(IF(EDATE(EOMONTH(D10,-1)+1,1)&lt;='様式２のスケジュール（実証事業）'!$I$8,EDATE(EOMONTH(D10,-1)+1,1),""),"")</f>
        <v/>
      </c>
    </row>
    <row r="12" spans="1:8" x14ac:dyDescent="0.4">
      <c r="A12" s="2">
        <f t="shared" si="0"/>
        <v>46753</v>
      </c>
      <c r="B12" s="2">
        <f t="shared" si="1"/>
        <v>46753</v>
      </c>
      <c r="C12" s="2" t="str">
        <f>IFERROR(IF(EDATE(EOMONTH(C11,-1)+1,1)&lt;='様式２のスケジュール（ＦＳ事業）'!$I$8,EDATE(EOMONTH(C11,-1)+1,1),""),"")</f>
        <v/>
      </c>
      <c r="D12" s="2" t="str">
        <f>IFERROR(IF(EDATE(EOMONTH(D11,-1)+1,1)&lt;='様式２のスケジュール（実証事業）'!$I$8,EDATE(EOMONTH(D11,-1)+1,1),""),"")</f>
        <v/>
      </c>
    </row>
    <row r="13" spans="1:8" x14ac:dyDescent="0.4">
      <c r="A13" s="2">
        <f t="shared" si="0"/>
        <v>46784</v>
      </c>
      <c r="B13" s="2">
        <f t="shared" si="1"/>
        <v>46784</v>
      </c>
      <c r="C13" s="2" t="str">
        <f>IFERROR(IF(EDATE(EOMONTH(C12,-1)+1,1)&lt;='様式２のスケジュール（ＦＳ事業）'!$I$8,EDATE(EOMONTH(C12,-1)+1,1),""),"")</f>
        <v/>
      </c>
      <c r="D13" s="2" t="str">
        <f>IFERROR(IF(EDATE(EOMONTH(D12,-1)+1,1)&lt;='様式２のスケジュール（実証事業）'!$I$8,EDATE(EOMONTH(D12,-1)+1,1),""),"")</f>
        <v/>
      </c>
    </row>
    <row r="14" spans="1:8" x14ac:dyDescent="0.4">
      <c r="A14" s="2">
        <f t="shared" si="0"/>
        <v>46813</v>
      </c>
      <c r="B14" s="2">
        <f t="shared" si="1"/>
        <v>46813</v>
      </c>
      <c r="C14" s="2" t="str">
        <f>IFERROR(IF(EDATE(EOMONTH(C13,-1)+1,1)&lt;='様式２のスケジュール（ＦＳ事業）'!$I$8,EDATE(EOMONTH(C13,-1)+1,1),""),"")</f>
        <v/>
      </c>
      <c r="D14" s="2" t="str">
        <f>IFERROR(IF(EDATE(EOMONTH(D13,-1)+1,1)&lt;='様式２のスケジュール（実証事業）'!$I$8,EDATE(EOMONTH(D13,-1)+1,1),""),"")</f>
        <v/>
      </c>
    </row>
    <row r="15" spans="1:8" x14ac:dyDescent="0.4">
      <c r="A15" s="2">
        <f t="shared" si="0"/>
        <v>46844</v>
      </c>
      <c r="B15" s="2">
        <f t="shared" si="1"/>
        <v>46844</v>
      </c>
      <c r="D15" s="2" t="str">
        <f>IFERROR(IF(EDATE(EOMONTH(D14,-1)+1,1)&lt;='様式２のスケジュール（実証事業）'!$I$8,EDATE(EOMONTH(D14,-1)+1,1),""),"")</f>
        <v/>
      </c>
    </row>
    <row r="16" spans="1:8" x14ac:dyDescent="0.4">
      <c r="B16" s="2">
        <f t="shared" si="1"/>
        <v>46874</v>
      </c>
      <c r="D16" s="2" t="str">
        <f>IFERROR(IF(EDATE(EOMONTH(D15,-1)+1,1)&lt;='様式２のスケジュール（実証事業）'!$I$8,EDATE(EOMONTH(D15,-1)+1,1),""),"")</f>
        <v/>
      </c>
    </row>
    <row r="17" spans="2:4" x14ac:dyDescent="0.4">
      <c r="B17" s="2">
        <f t="shared" si="1"/>
        <v>46905</v>
      </c>
      <c r="D17" s="2" t="str">
        <f>IFERROR(IF(EDATE(EOMONTH(D16,-1)+1,1)&lt;='様式２のスケジュール（実証事業）'!$I$8,EDATE(EOMONTH(D16,-1)+1,1),""),"")</f>
        <v/>
      </c>
    </row>
    <row r="18" spans="2:4" x14ac:dyDescent="0.4">
      <c r="B18" s="2">
        <f t="shared" si="1"/>
        <v>46935</v>
      </c>
      <c r="D18" s="2" t="str">
        <f>IFERROR(IF(EDATE(EOMONTH(D17,-1)+1,1)&lt;='様式２のスケジュール（実証事業）'!$I$8,EDATE(EOMONTH(D17,-1)+1,1),""),"")</f>
        <v/>
      </c>
    </row>
    <row r="19" spans="2:4" x14ac:dyDescent="0.4">
      <c r="B19" s="2">
        <f t="shared" si="1"/>
        <v>46966</v>
      </c>
      <c r="D19" s="2" t="str">
        <f>IFERROR(IF(EDATE(EOMONTH(D18,-1)+1,1)&lt;='様式２のスケジュール（実証事業）'!$I$8,EDATE(EOMONTH(D18,-1)+1,1),""),"")</f>
        <v/>
      </c>
    </row>
    <row r="20" spans="2:4" x14ac:dyDescent="0.4">
      <c r="B20" s="2">
        <f t="shared" si="1"/>
        <v>46997</v>
      </c>
      <c r="D20" s="2" t="str">
        <f>IFERROR(IF(EDATE(EOMONTH(D19,-1)+1,1)&lt;='様式２のスケジュール（実証事業）'!$I$8,EDATE(EOMONTH(D19,-1)+1,1),""),"")</f>
        <v/>
      </c>
    </row>
    <row r="21" spans="2:4" x14ac:dyDescent="0.4">
      <c r="B21" s="2">
        <f t="shared" si="1"/>
        <v>47027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事業情報</vt:lpstr>
      <vt:lpstr>【記載例】様式２のスケジュール</vt:lpstr>
      <vt:lpstr>様式２のスケジュール（ＦＳ事業）</vt:lpstr>
      <vt:lpstr>様式２のスケジュール（実証事業）</vt:lpstr>
      <vt:lpstr>マスタ</vt:lpstr>
      <vt:lpstr>【記載例】様式２のスケジュール!Print_Area</vt:lpstr>
      <vt:lpstr>事業情報!Print_Area</vt:lpstr>
      <vt:lpstr>'様式２のスケジュール（ＦＳ事業）'!Print_Area</vt:lpstr>
      <vt:lpstr>'様式２のスケジュール（実証事業）'!Print_Area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小柴 英貴</cp:lastModifiedBy>
  <cp:lastPrinted>2026-08-25T01:32:20Z</cp:lastPrinted>
  <dcterms:created xsi:type="dcterms:W3CDTF">2026-08-04T04:21:32Z</dcterms:created>
  <dcterms:modified xsi:type="dcterms:W3CDTF">2026-09-28T11:19:11Z</dcterms:modified>
</cp:coreProperties>
</file>