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C13FE9D6-16FC-4C37-A330-8C058D13C70F}" xr6:coauthVersionLast="47" xr6:coauthVersionMax="47" xr10:uidLastSave="{00000000-0000-0000-0000-000000000000}"/>
  <workbookProtection workbookAlgorithmName="SHA-512" workbookHashValue="UR4wx0JFUwpWkjYUNjhp/EMVsOON4yhrGCO7GOJ1SfPd9GrDv9q7qhhf9WGLZsyTnO801e3L0+/7fVERTnqMcQ==" workbookSaltValue="hX+BLE+QY9l2C4wgy27sjg==" workbookSpinCount="100000" lockStructure="1"/>
  <bookViews>
    <workbookView xWindow="3030" yWindow="1320" windowWidth="24750" windowHeight="14565" tabRatio="880" xr2:uid="{00000000-000D-0000-FFFF-FFFF00000000}"/>
  </bookViews>
  <sheets>
    <sheet name="事業情報" sheetId="15" r:id="rId1"/>
    <sheet name="総括表" sheetId="7" r:id="rId2"/>
    <sheet name="記入例" sheetId="13" r:id="rId3"/>
    <sheet name="様式２別添２(幹事法人)" sheetId="1" r:id="rId4"/>
    <sheet name="様式２別添２(共同申請者１)" sheetId="6" r:id="rId5"/>
    <sheet name="様式２別添２(共同申請者２)" sheetId="9" r:id="rId6"/>
    <sheet name="様式２別添２(共同申請者３)" sheetId="10" r:id="rId7"/>
    <sheet name="様式２別添２(共同申請者４)" sheetId="11" r:id="rId8"/>
    <sheet name="様式２別添２(共同申請者５)" sheetId="12" r:id="rId9"/>
    <sheet name="様式２別添２(未設立法人)" sheetId="16" r:id="rId10"/>
    <sheet name="様式２別添２(未設立法人２)" sheetId="17" state="hidden" r:id="rId11"/>
    <sheet name="チェック" sheetId="14" state="hidden" r:id="rId12"/>
    <sheet name="入力規則" sheetId="2" state="hidden" r:id="rId13"/>
  </sheets>
  <definedNames>
    <definedName name="_xlnm.Print_Area" localSheetId="2">記入例!$B$1:$I$54</definedName>
    <definedName name="_xlnm.Print_Area" localSheetId="0">事業情報!$A$1:$E$8</definedName>
    <definedName name="_xlnm.Print_Area" localSheetId="1">総括表!$B$1:$H$39</definedName>
    <definedName name="_xlnm.Print_Area" localSheetId="3">'様式２別添２(幹事法人)'!$B$1:$I$54</definedName>
    <definedName name="_xlnm.Print_Area" localSheetId="4">'様式２別添２(共同申請者１)'!$B$1:$I$54</definedName>
    <definedName name="_xlnm.Print_Area" localSheetId="5">'様式２別添２(共同申請者２)'!$B$1:$I$54</definedName>
    <definedName name="_xlnm.Print_Area" localSheetId="6">'様式２別添２(共同申請者３)'!$B$1:$I$54</definedName>
    <definedName name="_xlnm.Print_Area" localSheetId="7">'様式２別添２(共同申請者４)'!$B$1:$I$54</definedName>
    <definedName name="_xlnm.Print_Area" localSheetId="8">'様式２別添２(共同申請者５)'!$B$1:$I$54</definedName>
    <definedName name="_xlnm.Print_Area" localSheetId="9">'様式２別添２(未設立法人)'!$B$1:$I$54</definedName>
    <definedName name="_xlnm.Print_Area" localSheetId="10">'様式２別添２(未設立法人２)'!$B$1:$I$54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7" l="1"/>
  <c r="D18" i="7"/>
  <c r="D17" i="7"/>
  <c r="D16" i="7"/>
  <c r="D15" i="7"/>
  <c r="D14" i="7"/>
  <c r="D13" i="7"/>
  <c r="D12" i="7"/>
  <c r="D11" i="7"/>
  <c r="P28" i="17"/>
  <c r="O28" i="17"/>
  <c r="P27" i="17"/>
  <c r="O27" i="17"/>
  <c r="P26" i="17"/>
  <c r="O26" i="17"/>
  <c r="D31" i="7" s="1"/>
  <c r="P25" i="17"/>
  <c r="O25" i="17"/>
  <c r="P24" i="17"/>
  <c r="E29" i="7" s="1"/>
  <c r="O24" i="17"/>
  <c r="D29" i="7" s="1"/>
  <c r="P23" i="17"/>
  <c r="O23" i="17"/>
  <c r="D28" i="7" s="1"/>
  <c r="P22" i="17"/>
  <c r="O22" i="17"/>
  <c r="P21" i="17"/>
  <c r="O21" i="17"/>
  <c r="P20" i="17"/>
  <c r="O20" i="17"/>
  <c r="D25" i="7" s="1"/>
  <c r="P19" i="17"/>
  <c r="O19" i="17"/>
  <c r="P18" i="17"/>
  <c r="O18" i="17"/>
  <c r="D23" i="7" s="1"/>
  <c r="E33" i="7"/>
  <c r="E32" i="7"/>
  <c r="E31" i="7"/>
  <c r="E30" i="7"/>
  <c r="E28" i="7"/>
  <c r="E27" i="7"/>
  <c r="E26" i="7"/>
  <c r="E25" i="7"/>
  <c r="E24" i="7"/>
  <c r="D33" i="7"/>
  <c r="D32" i="7"/>
  <c r="D30" i="7"/>
  <c r="D27" i="7"/>
  <c r="D26" i="7"/>
  <c r="D24" i="7"/>
  <c r="E39" i="17"/>
  <c r="D39" i="17"/>
  <c r="D46" i="17" s="1"/>
  <c r="D12" i="17"/>
  <c r="G39" i="17" s="1"/>
  <c r="E14" i="17" s="1"/>
  <c r="I1" i="17"/>
  <c r="E16" i="17" l="1"/>
  <c r="D47" i="17"/>
  <c r="D51" i="17" s="1"/>
  <c r="G39" i="16" l="1"/>
  <c r="E14" i="16" s="1"/>
  <c r="D47" i="16" s="1"/>
  <c r="E39" i="16"/>
  <c r="D39" i="16"/>
  <c r="D46" i="16" s="1"/>
  <c r="P28" i="16"/>
  <c r="O28" i="16"/>
  <c r="P27" i="16"/>
  <c r="O27" i="16"/>
  <c r="P26" i="16"/>
  <c r="O26" i="16"/>
  <c r="P25" i="16"/>
  <c r="O25" i="16"/>
  <c r="P24" i="16"/>
  <c r="O24" i="16"/>
  <c r="P23" i="16"/>
  <c r="O23" i="16"/>
  <c r="P22" i="16"/>
  <c r="O22" i="16"/>
  <c r="P21" i="16"/>
  <c r="O21" i="16"/>
  <c r="P20" i="16"/>
  <c r="O20" i="16"/>
  <c r="P19" i="16"/>
  <c r="O19" i="16"/>
  <c r="P18" i="16"/>
  <c r="O18" i="16"/>
  <c r="D12" i="16"/>
  <c r="I1" i="16"/>
  <c r="H1" i="7"/>
  <c r="E1" i="15"/>
  <c r="A1" i="15"/>
  <c r="I1" i="12"/>
  <c r="I1" i="11"/>
  <c r="I1" i="10"/>
  <c r="I1" i="9"/>
  <c r="I1" i="6"/>
  <c r="I1" i="13"/>
  <c r="P26" i="1"/>
  <c r="P21" i="1"/>
  <c r="G39" i="1"/>
  <c r="G39" i="13"/>
  <c r="G39" i="12"/>
  <c r="F34" i="7" s="1"/>
  <c r="G39" i="11"/>
  <c r="G39" i="10"/>
  <c r="G39" i="9"/>
  <c r="P28" i="12"/>
  <c r="O28" i="12"/>
  <c r="P27" i="12"/>
  <c r="O27" i="12"/>
  <c r="P26" i="12"/>
  <c r="O26" i="12"/>
  <c r="P25" i="12"/>
  <c r="O25" i="12"/>
  <c r="P24" i="12"/>
  <c r="O24" i="12"/>
  <c r="P23" i="12"/>
  <c r="O23" i="12"/>
  <c r="P22" i="12"/>
  <c r="O22" i="12"/>
  <c r="P21" i="12"/>
  <c r="O21" i="12"/>
  <c r="P20" i="12"/>
  <c r="O20" i="12"/>
  <c r="P19" i="12"/>
  <c r="O19" i="12"/>
  <c r="P18" i="12"/>
  <c r="O18" i="12"/>
  <c r="P28" i="11"/>
  <c r="O28" i="11"/>
  <c r="P27" i="11"/>
  <c r="O27" i="11"/>
  <c r="P26" i="11"/>
  <c r="O26" i="11"/>
  <c r="P25" i="11"/>
  <c r="O25" i="11"/>
  <c r="P24" i="11"/>
  <c r="O24" i="11"/>
  <c r="P23" i="11"/>
  <c r="O23" i="11"/>
  <c r="P22" i="11"/>
  <c r="O22" i="11"/>
  <c r="P21" i="11"/>
  <c r="O21" i="11"/>
  <c r="P20" i="11"/>
  <c r="O20" i="11"/>
  <c r="P19" i="11"/>
  <c r="O19" i="11"/>
  <c r="P18" i="11"/>
  <c r="O18" i="11"/>
  <c r="P28" i="10"/>
  <c r="O28" i="10"/>
  <c r="P27" i="10"/>
  <c r="O27" i="10"/>
  <c r="P26" i="10"/>
  <c r="O26" i="10"/>
  <c r="P25" i="10"/>
  <c r="O25" i="10"/>
  <c r="P24" i="10"/>
  <c r="O24" i="10"/>
  <c r="P23" i="10"/>
  <c r="O23" i="10"/>
  <c r="P22" i="10"/>
  <c r="O22" i="10"/>
  <c r="P21" i="10"/>
  <c r="O21" i="10"/>
  <c r="P20" i="10"/>
  <c r="O20" i="10"/>
  <c r="P19" i="10"/>
  <c r="O19" i="10"/>
  <c r="P18" i="10"/>
  <c r="O18" i="10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P18" i="9"/>
  <c r="O18" i="9"/>
  <c r="O19" i="6"/>
  <c r="P19" i="6"/>
  <c r="O20" i="6"/>
  <c r="P20" i="6"/>
  <c r="O21" i="6"/>
  <c r="P21" i="6"/>
  <c r="O22" i="6"/>
  <c r="P22" i="6"/>
  <c r="O23" i="6"/>
  <c r="P23" i="6"/>
  <c r="O24" i="6"/>
  <c r="P24" i="6"/>
  <c r="O25" i="6"/>
  <c r="P25" i="6"/>
  <c r="O26" i="6"/>
  <c r="P26" i="6"/>
  <c r="O27" i="6"/>
  <c r="P27" i="6"/>
  <c r="O28" i="6"/>
  <c r="P28" i="6"/>
  <c r="P18" i="6"/>
  <c r="O18" i="6"/>
  <c r="E39" i="1"/>
  <c r="D39" i="1"/>
  <c r="O19" i="1"/>
  <c r="P19" i="1"/>
  <c r="O20" i="1"/>
  <c r="P20" i="1"/>
  <c r="O21" i="1"/>
  <c r="O22" i="1"/>
  <c r="P22" i="1"/>
  <c r="O23" i="1"/>
  <c r="P23" i="1"/>
  <c r="O24" i="1"/>
  <c r="P24" i="1"/>
  <c r="O25" i="1"/>
  <c r="P25" i="1"/>
  <c r="O26" i="1"/>
  <c r="O27" i="1"/>
  <c r="P27" i="1"/>
  <c r="O28" i="1"/>
  <c r="P28" i="1"/>
  <c r="P18" i="1"/>
  <c r="O18" i="1"/>
  <c r="D51" i="16" l="1"/>
  <c r="E16" i="16"/>
  <c r="C253" i="14"/>
  <c r="C245" i="14"/>
  <c r="C246" i="14"/>
  <c r="C247" i="14"/>
  <c r="C248" i="14"/>
  <c r="C249" i="14"/>
  <c r="C250" i="14"/>
  <c r="C251" i="14"/>
  <c r="C252" i="14"/>
  <c r="C207" i="14"/>
  <c r="C208" i="14"/>
  <c r="C209" i="14"/>
  <c r="C210" i="14"/>
  <c r="C211" i="14"/>
  <c r="C212" i="14"/>
  <c r="C213" i="14"/>
  <c r="C214" i="14"/>
  <c r="C215" i="14"/>
  <c r="C242" i="14"/>
  <c r="C234" i="14"/>
  <c r="C235" i="14"/>
  <c r="C236" i="14"/>
  <c r="C237" i="14"/>
  <c r="C238" i="14"/>
  <c r="C239" i="14"/>
  <c r="C240" i="14"/>
  <c r="C241" i="14"/>
  <c r="C204" i="14"/>
  <c r="C196" i="14"/>
  <c r="C197" i="14"/>
  <c r="C198" i="14"/>
  <c r="C199" i="14"/>
  <c r="C200" i="14"/>
  <c r="C201" i="14"/>
  <c r="C202" i="14"/>
  <c r="C203" i="14"/>
  <c r="C205" i="14"/>
  <c r="C177" i="14"/>
  <c r="C169" i="14"/>
  <c r="C170" i="14"/>
  <c r="C171" i="14"/>
  <c r="C172" i="14"/>
  <c r="C173" i="14"/>
  <c r="C174" i="14"/>
  <c r="C175" i="14"/>
  <c r="C176" i="14"/>
  <c r="C166" i="14"/>
  <c r="C158" i="14"/>
  <c r="C159" i="14"/>
  <c r="C160" i="14"/>
  <c r="C161" i="14"/>
  <c r="C162" i="14"/>
  <c r="C163" i="14"/>
  <c r="C164" i="14"/>
  <c r="C165" i="14"/>
  <c r="C139" i="14"/>
  <c r="C131" i="14"/>
  <c r="C132" i="14"/>
  <c r="C133" i="14"/>
  <c r="C134" i="14"/>
  <c r="C135" i="14"/>
  <c r="C136" i="14"/>
  <c r="C137" i="14"/>
  <c r="C138" i="14"/>
  <c r="C140" i="14"/>
  <c r="C128" i="14"/>
  <c r="C120" i="14"/>
  <c r="C121" i="14"/>
  <c r="C122" i="14"/>
  <c r="C123" i="14"/>
  <c r="C124" i="14"/>
  <c r="C125" i="14"/>
  <c r="C126" i="14"/>
  <c r="C127" i="14"/>
  <c r="C101" i="14"/>
  <c r="C93" i="14"/>
  <c r="C94" i="14"/>
  <c r="C95" i="14"/>
  <c r="C96" i="14"/>
  <c r="C97" i="14"/>
  <c r="C98" i="14"/>
  <c r="C99" i="14"/>
  <c r="C100" i="14"/>
  <c r="C82" i="14"/>
  <c r="C83" i="14"/>
  <c r="C84" i="14"/>
  <c r="C85" i="14"/>
  <c r="C86" i="14"/>
  <c r="C87" i="14"/>
  <c r="C88" i="14"/>
  <c r="C89" i="14"/>
  <c r="C90" i="14"/>
  <c r="C55" i="14"/>
  <c r="C64" i="14"/>
  <c r="C63" i="14"/>
  <c r="C56" i="14"/>
  <c r="C57" i="14"/>
  <c r="C58" i="14"/>
  <c r="C59" i="14"/>
  <c r="C60" i="14"/>
  <c r="C61" i="14"/>
  <c r="C62" i="14"/>
  <c r="C44" i="14"/>
  <c r="C45" i="14"/>
  <c r="C46" i="14"/>
  <c r="C47" i="14"/>
  <c r="C48" i="14"/>
  <c r="C49" i="14"/>
  <c r="C50" i="14"/>
  <c r="C51" i="14"/>
  <c r="C52" i="14"/>
  <c r="C3" i="14"/>
  <c r="C266" i="14"/>
  <c r="C265" i="14"/>
  <c r="C263" i="14"/>
  <c r="C262" i="14"/>
  <c r="C261" i="14"/>
  <c r="C255" i="14"/>
  <c r="C254" i="14"/>
  <c r="C244" i="14"/>
  <c r="C243" i="14"/>
  <c r="C233" i="14"/>
  <c r="C229" i="14"/>
  <c r="C228" i="14"/>
  <c r="C227" i="14"/>
  <c r="C225" i="14"/>
  <c r="C224" i="14"/>
  <c r="C223" i="14"/>
  <c r="C217" i="14"/>
  <c r="C216" i="14"/>
  <c r="C206" i="14"/>
  <c r="C195" i="14"/>
  <c r="C191" i="14"/>
  <c r="C190" i="14"/>
  <c r="C189" i="14"/>
  <c r="C187" i="14"/>
  <c r="C186" i="14"/>
  <c r="C185" i="14"/>
  <c r="C179" i="14"/>
  <c r="C178" i="14"/>
  <c r="C168" i="14"/>
  <c r="C167" i="14"/>
  <c r="C157" i="14"/>
  <c r="C153" i="14"/>
  <c r="C152" i="14"/>
  <c r="C151" i="14"/>
  <c r="C149" i="14"/>
  <c r="C148" i="14"/>
  <c r="C147" i="14"/>
  <c r="C141" i="14"/>
  <c r="C130" i="14"/>
  <c r="C129" i="14"/>
  <c r="C119" i="14"/>
  <c r="C115" i="14"/>
  <c r="C114" i="14"/>
  <c r="C113" i="14"/>
  <c r="C111" i="14"/>
  <c r="C110" i="14"/>
  <c r="C109" i="14"/>
  <c r="C103" i="14"/>
  <c r="C102" i="14"/>
  <c r="C92" i="14"/>
  <c r="C91" i="14"/>
  <c r="C81" i="14"/>
  <c r="C77" i="14"/>
  <c r="C76" i="14"/>
  <c r="C75" i="14"/>
  <c r="C73" i="14"/>
  <c r="C72" i="14"/>
  <c r="C71" i="14"/>
  <c r="C43" i="14"/>
  <c r="C41" i="14"/>
  <c r="C40" i="14"/>
  <c r="C39" i="14"/>
  <c r="C65" i="14"/>
  <c r="C54" i="14"/>
  <c r="C53" i="14"/>
  <c r="E39" i="12" l="1"/>
  <c r="C257" i="14" s="1"/>
  <c r="D39" i="12"/>
  <c r="C231" i="14"/>
  <c r="D12" i="12"/>
  <c r="E39" i="11"/>
  <c r="C219" i="14" s="1"/>
  <c r="D39" i="11"/>
  <c r="C218" i="14" s="1"/>
  <c r="C193" i="14"/>
  <c r="D12" i="11"/>
  <c r="E39" i="10"/>
  <c r="C181" i="14" s="1"/>
  <c r="D39" i="10"/>
  <c r="C155" i="14"/>
  <c r="D12" i="10"/>
  <c r="E39" i="9"/>
  <c r="C143" i="14" s="1"/>
  <c r="D39" i="9"/>
  <c r="C117" i="14"/>
  <c r="D12" i="9"/>
  <c r="C116" i="14" s="1"/>
  <c r="E39" i="13"/>
  <c r="D39" i="13"/>
  <c r="D46" i="13" s="1"/>
  <c r="P28" i="13"/>
  <c r="O28" i="13"/>
  <c r="P27" i="13"/>
  <c r="O27" i="13"/>
  <c r="P26" i="13"/>
  <c r="O26" i="13"/>
  <c r="P25" i="13"/>
  <c r="O25" i="13"/>
  <c r="P24" i="13"/>
  <c r="O24" i="13"/>
  <c r="P23" i="13"/>
  <c r="O23" i="13"/>
  <c r="P22" i="13"/>
  <c r="O22" i="13"/>
  <c r="P21" i="13"/>
  <c r="O21" i="13"/>
  <c r="P20" i="13"/>
  <c r="O20" i="13"/>
  <c r="P19" i="13"/>
  <c r="O19" i="13"/>
  <c r="P18" i="13"/>
  <c r="O18" i="13"/>
  <c r="C230" i="14" l="1"/>
  <c r="D46" i="11"/>
  <c r="C221" i="14" s="1"/>
  <c r="D46" i="10"/>
  <c r="C183" i="14" s="1"/>
  <c r="C180" i="14"/>
  <c r="D46" i="9"/>
  <c r="C145" i="14" s="1"/>
  <c r="C142" i="14"/>
  <c r="E14" i="10"/>
  <c r="C156" i="14" s="1"/>
  <c r="C154" i="14"/>
  <c r="E14" i="11"/>
  <c r="C192" i="14"/>
  <c r="D46" i="12"/>
  <c r="C259" i="14" s="1"/>
  <c r="C256" i="14"/>
  <c r="E14" i="13"/>
  <c r="D47" i="13" s="1"/>
  <c r="D51" i="13" s="1"/>
  <c r="P39" i="13"/>
  <c r="D12" i="6"/>
  <c r="D19" i="7"/>
  <c r="C78" i="14" l="1"/>
  <c r="C10" i="14"/>
  <c r="C182" i="14"/>
  <c r="C194" i="14"/>
  <c r="E16" i="11"/>
  <c r="D47" i="11"/>
  <c r="C220" i="14"/>
  <c r="E16" i="10"/>
  <c r="D47" i="10"/>
  <c r="C184" i="14" s="1"/>
  <c r="E14" i="9"/>
  <c r="E16" i="9" s="1"/>
  <c r="C144" i="14"/>
  <c r="E14" i="12"/>
  <c r="C258" i="14"/>
  <c r="E16" i="13"/>
  <c r="C8" i="14"/>
  <c r="C9" i="14"/>
  <c r="C7" i="14"/>
  <c r="C6" i="14"/>
  <c r="C5" i="14"/>
  <c r="P39" i="1" l="1"/>
  <c r="D51" i="10"/>
  <c r="C188" i="14" s="1"/>
  <c r="C222" i="14"/>
  <c r="D51" i="11"/>
  <c r="C226" i="14" s="1"/>
  <c r="C232" i="14"/>
  <c r="E16" i="12"/>
  <c r="D47" i="12"/>
  <c r="S34" i="7" s="1" a="1"/>
  <c r="S34" i="7" s="1"/>
  <c r="D47" i="9"/>
  <c r="C118" i="14"/>
  <c r="C20" i="14"/>
  <c r="C25" i="14"/>
  <c r="C32" i="14"/>
  <c r="C33" i="14"/>
  <c r="C29" i="14"/>
  <c r="C27" i="14"/>
  <c r="C28" i="14"/>
  <c r="C34" i="14"/>
  <c r="C26" i="14"/>
  <c r="C30" i="14"/>
  <c r="C13" i="14"/>
  <c r="C16" i="14"/>
  <c r="C18" i="14"/>
  <c r="C17" i="14"/>
  <c r="C19" i="14"/>
  <c r="C21" i="14"/>
  <c r="C14" i="14"/>
  <c r="C23" i="14"/>
  <c r="C22" i="14"/>
  <c r="C15" i="14"/>
  <c r="C31" i="14" l="1"/>
  <c r="C24" i="14"/>
  <c r="E34" i="7"/>
  <c r="D38" i="7" s="1"/>
  <c r="C260" i="14"/>
  <c r="D51" i="12"/>
  <c r="C264" i="14" s="1"/>
  <c r="D51" i="9"/>
  <c r="C150" i="14" s="1"/>
  <c r="C146" i="14"/>
  <c r="G29" i="7"/>
  <c r="D34" i="7"/>
  <c r="C35" i="14" s="1"/>
  <c r="C4" i="14"/>
  <c r="C79" i="14"/>
  <c r="C67" i="14" l="1"/>
  <c r="D46" i="1"/>
  <c r="C69" i="14" s="1"/>
  <c r="C66" i="14"/>
  <c r="E39" i="6"/>
  <c r="G39" i="6" s="1"/>
  <c r="D39" i="6"/>
  <c r="D46" i="6" l="1"/>
  <c r="C107" i="14" s="1"/>
  <c r="C104" i="14"/>
  <c r="C106" i="14"/>
  <c r="C105" i="14"/>
  <c r="E14" i="1"/>
  <c r="D47" i="1" s="1"/>
  <c r="D51" i="1" s="1"/>
  <c r="C68" i="14"/>
  <c r="C37" i="14" l="1"/>
  <c r="E14" i="6"/>
  <c r="C80" i="14" s="1"/>
  <c r="C70" i="14"/>
  <c r="E16" i="1"/>
  <c r="C42" i="14"/>
  <c r="C74" i="14"/>
  <c r="C36" i="14"/>
  <c r="E16" i="6" l="1"/>
  <c r="D47" i="6"/>
  <c r="D51" i="6" s="1"/>
  <c r="C112" i="14" s="1"/>
  <c r="D20" i="7" l="1"/>
  <c r="C38" i="14" s="1"/>
  <c r="C108" i="14"/>
  <c r="C12" i="14"/>
  <c r="C11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4" authorId="0" shapeId="0" xr:uid="{F89B5169-FA27-467D-83A3-E7C89C3EC1F3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様式２ー１提案書の「８．補助金申請額」の企業毎の金額と同一であることをご確認ください。</t>
        </r>
      </text>
    </comment>
    <comment ref="C17" authorId="0" shapeId="0" xr:uid="{45FEA099-79EF-48AE-9B9F-7FA9EF328803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募集要領１０．（１）補助対象経費の区分を参考にして記載して下さい。</t>
        </r>
      </text>
    </comment>
    <comment ref="C18" authorId="0" shapeId="0" xr:uid="{1CCF4648-ECA4-4523-904B-BE6708880DDB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代表取締役等役員の役員報酬は、原則補助対象になりません。</t>
        </r>
      </text>
    </comment>
    <comment ref="G39" authorId="0" shapeId="0" xr:uid="{D2A926BD-B7B9-4E84-A889-3A92BF832C5A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「（３）補助率」で選択した補助率を、補助対象経費の合計額に乗じた金額が自動反映されます。
※補助上限額を超えている場合は「補助金上限額を超えています」と表示されます。</t>
        </r>
      </text>
    </comment>
    <comment ref="D52" authorId="0" shapeId="0" xr:uid="{5288D733-7A20-44BC-932E-453DA073E9E3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事業実施期間中に補助対象経費を用いた製品及びサービス等の有償販売及び有償提供を行う場合、補助事業に要する経費の自己負担分(補助事業に要する経費ー補助金額)以上の利益が出る事業（補助事業に要する経費の自己負担分を賄う以上の利益が出る場合）は本事業の申請対象外となり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4" authorId="0" shapeId="0" xr:uid="{36B8956B-AE03-4E5A-85CE-0D89670E3FBA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様式２ー１提案書の「８．補助金申請額」の企業毎の金額と同一であることをご確認ください。</t>
        </r>
      </text>
    </comment>
    <comment ref="C17" authorId="0" shapeId="0" xr:uid="{E29E92D2-90AF-4617-9CDD-7F4F0369D21F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募集要領１０．（１）補助対象経費の区分を参考にして記載して下さい。</t>
        </r>
      </text>
    </comment>
    <comment ref="C18" authorId="0" shapeId="0" xr:uid="{61D77DAE-82DA-41CC-9183-BCAA51EF53F3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代表取締役等役員の役員報酬は、原則補助対象になりません。</t>
        </r>
      </text>
    </comment>
    <comment ref="G39" authorId="0" shapeId="0" xr:uid="{E5A0183B-AF4F-42BC-B2A1-7EB8F87E1A8B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「（３）補助率」で選択した補助率を、補助対象経費の合計額に乗じた金額が自動反映されます。
※補助上限額を超えている場合は「補助金上限額を超えています」と表示されます。</t>
        </r>
      </text>
    </comment>
    <comment ref="D52" authorId="0" shapeId="0" xr:uid="{26920443-F4A9-4E23-9875-3CE0692A1BE3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事業実施期間中に補助対象経費を用いた製品及びサービス等の有償販売及び有償提供を行う場合、補助事業に要する経費の自己負担分(補助事業に要する経費ー補助金額)以上の利益が出る事業（補助事業に要する経費の自己負担分を賄う以上の利益が出る場合）は本事業の申請対象外となり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4" authorId="0" shapeId="0" xr:uid="{D1B9E8D8-AC8C-4175-A87B-6602FB01DB9D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様式２ー１提案書の「８．補助金申請額」の企業毎の金額と同一であることをご確認ください。</t>
        </r>
      </text>
    </comment>
    <comment ref="C17" authorId="0" shapeId="0" xr:uid="{046FB280-C780-4132-9DE1-594A1D59519C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募集要領１０．（１）補助対象経費の区分を参考にして記載して下さい。</t>
        </r>
      </text>
    </comment>
    <comment ref="C18" authorId="0" shapeId="0" xr:uid="{80B07B61-4B8D-45AC-A36F-29D0A311123B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代表取締役等役員の役員報酬は、原則補助対象になりません。</t>
        </r>
      </text>
    </comment>
    <comment ref="G39" authorId="0" shapeId="0" xr:uid="{C91C80FE-E929-4E69-90D8-7A890BD18B66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「（３）補助率」で選択した補助率を、補助対象経費の合計額に乗じた金額が自動反映されます。
※補助上限額を超えている場合は「補助金上限額を超えています」と表示されます。</t>
        </r>
      </text>
    </comment>
    <comment ref="D52" authorId="0" shapeId="0" xr:uid="{1D02EDE1-E809-4861-AD2B-41606F2D8373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事業実施期間中に補助対象経費を用いた製品及びサービス等の有償販売及び有償提供を行う場合、補助事業に要する経費の自己負担分(補助事業に要する経費ー補助金額)以上の利益が出る事業（補助事業に要する経費の自己負担分を賄う以上の利益が出る場合）は本事業の申請対象外となり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4" authorId="0" shapeId="0" xr:uid="{F253AEBE-8F5E-4320-A71F-D7B18446B076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様式２ー１提案書の「８．補助金申請額」の企業毎の金額と同一であることをご確認ください。</t>
        </r>
      </text>
    </comment>
    <comment ref="C17" authorId="0" shapeId="0" xr:uid="{2487C9EE-2568-49E5-B436-5B7DDF456614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募集要領１０．（１）補助対象経費の区分を参考にして記載して下さい。</t>
        </r>
      </text>
    </comment>
    <comment ref="C18" authorId="0" shapeId="0" xr:uid="{9A0168EF-4726-4592-8D4B-6CC8758560B0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代表取締役等役員の役員報酬は、原則補助対象になりません。</t>
        </r>
      </text>
    </comment>
    <comment ref="G39" authorId="0" shapeId="0" xr:uid="{7C44E821-C359-4517-93A1-608A195B9E5A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「（３）補助率」で選択した補助率を、補助対象経費の合計額に乗じた金額が自動反映されます。
※補助上限額を超えている場合は「補助金上限額を超えています」と表示されます。</t>
        </r>
      </text>
    </comment>
    <comment ref="D52" authorId="0" shapeId="0" xr:uid="{698094BF-DB92-4C5C-B6AD-AE10A73464F9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事業実施期間中に補助対象経費を用いた製品及びサービス等の有償販売及び有償提供を行う場合、補助事業に要する経費の自己負担分(補助事業に要する経費ー補助金額)以上の利益が出る事業（補助事業に要する経費の自己負担分を賄う以上の利益が出る場合）は本事業の申請対象外となります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4" authorId="0" shapeId="0" xr:uid="{D4E29199-CC96-4BEC-A342-60317474DC9D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様式２ー１提案書の「８．補助金申請額」の企業毎の金額と同一であることをご確認ください。</t>
        </r>
      </text>
    </comment>
    <comment ref="C17" authorId="0" shapeId="0" xr:uid="{B717D926-9D67-4818-A3D4-3A23EE006DBD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募集要領１０．（１）補助対象経費の区分を参考にして記載して下さい。</t>
        </r>
      </text>
    </comment>
    <comment ref="C18" authorId="0" shapeId="0" xr:uid="{8329E34C-CB4C-4FEC-9F11-C08EBDE27C32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代表取締役等役員の役員報酬は、原則補助対象になりません。</t>
        </r>
      </text>
    </comment>
    <comment ref="G39" authorId="0" shapeId="0" xr:uid="{AE7FCE79-9D73-4536-941D-75B999CFD596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「（３）補助率」で選択した補助率を、補助対象経費の合計額に乗じた金額が自動反映されます。
※補助上限額を超えている場合は「補助金上限額を超えています」と表示されます。</t>
        </r>
      </text>
    </comment>
    <comment ref="D52" authorId="0" shapeId="0" xr:uid="{BD4DB38C-DF70-4A5C-B103-ADCD6FE3336C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事業実施期間中に補助対象経費を用いた製品及びサービス等の有償販売及び有償提供を行う場合、補助事業に要する経費の自己負担分(補助事業に要する経費ー補助金額)以上の利益が出る事業（補助事業に要する経費の自己負担分を賄う以上の利益が出る場合）は本事業の申請対象外となります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4" authorId="0" shapeId="0" xr:uid="{E128B57A-BDB2-4791-8D92-5E798F2D57EE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様式２ー１提案書の「８．補助金申請額」の企業毎の金額と同一であることをご確認ください。</t>
        </r>
      </text>
    </comment>
    <comment ref="C17" authorId="0" shapeId="0" xr:uid="{D13F5AE8-4CFB-4B14-857B-5D59E6E391BC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募集要領１０．（１）補助対象経費の区分を参考にして記載して下さい。</t>
        </r>
      </text>
    </comment>
    <comment ref="C18" authorId="0" shapeId="0" xr:uid="{74E969E1-4729-422A-B041-0FCD0FADF263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代表取締役等役員の役員報酬は、原則補助対象になりません。</t>
        </r>
      </text>
    </comment>
    <comment ref="G39" authorId="0" shapeId="0" xr:uid="{DA2DB206-B055-43EC-B00E-A6D625219311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「（３）補助率」で選択した補助率を、補助対象経費の合計額に乗じた金額が自動反映されます。
※補助上限額を超えている場合は「補助金上限額を超えています」と表示されます。</t>
        </r>
      </text>
    </comment>
    <comment ref="D52" authorId="0" shapeId="0" xr:uid="{A7D02E07-4426-468D-A432-42F87EED055C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事業実施期間中に補助対象経費を用いた製品及びサービス等の有償販売及び有償提供を行う場合、補助事業に要する経費の自己負担分(補助事業に要する経費ー補助金額)以上の利益が出る事業（補助事業に要する経費の自己負担分を賄う以上の利益が出る場合）は本事業の申請対象外となります。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4" authorId="0" shapeId="0" xr:uid="{44F30AEF-4D3B-4DEA-9FBE-1FB4F46E1164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様式２ー１提案書の「８．補助金申請額」の企業毎の金額と同一であることをご確認ください。</t>
        </r>
      </text>
    </comment>
    <comment ref="C17" authorId="0" shapeId="0" xr:uid="{FAF80496-C7F6-474C-BDB3-C27CC23A82A3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募集要領１０．（１）補助対象経費の区分を参考にして記載して下さい。</t>
        </r>
      </text>
    </comment>
    <comment ref="C18" authorId="0" shapeId="0" xr:uid="{D3B1DF24-DB2B-4190-9AD9-8C551ECA03A7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代表取締役等役員の役員報酬は、原則補助対象になりません。</t>
        </r>
      </text>
    </comment>
    <comment ref="G39" authorId="0" shapeId="0" xr:uid="{17E68A69-1AF9-44A9-B83F-279424C6BF80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「（３）補助率」で選択した補助率を、補助対象経費の合計額に乗じた金額が自動反映されます。
※補助上限額を超えている場合は「補助金上限額を超えています」と表示されます。</t>
        </r>
      </text>
    </comment>
    <comment ref="D52" authorId="0" shapeId="0" xr:uid="{5BB19764-2B10-4568-B3A8-DA3436FE1D9F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事業実施期間中に補助対象経費を用いた製品及びサービス等の有償販売及び有償提供を行う場合、補助事業に要する経費の自己負担分(補助事業に要する経費ー補助金額)以上の利益が出る事業（補助事業に要する経費の自己負担分を賄う以上の利益が出る場合）は本事業の申請対象外となります。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4" authorId="0" shapeId="0" xr:uid="{FA119B6E-C3A6-498D-AB54-764D26A4B6AE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様式２ー１提案書の「８．補助金申請額」の企業毎の金額と同一であることをご確認ください。</t>
        </r>
      </text>
    </comment>
    <comment ref="C17" authorId="0" shapeId="0" xr:uid="{40D49BAD-EA07-4684-AF7E-25C1CBD3E737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募集要領１０．（１）補助対象経費の区分を参考にして記載して下さい。</t>
        </r>
      </text>
    </comment>
    <comment ref="C18" authorId="0" shapeId="0" xr:uid="{6A0BE6A2-CF86-4695-A4A7-F2A1708B42DC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代表取締役等役員の役員報酬は、原則補助対象になりません。</t>
        </r>
      </text>
    </comment>
    <comment ref="G39" authorId="0" shapeId="0" xr:uid="{A9316774-C070-4F15-9D1D-241CD6752249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「（３）補助率」で選択した補助率を、補助対象経費の合計額に乗じた金額が自動反映されます。
※補助上限額を超えている場合は「補助金上限額を超えています」と表示されます。</t>
        </r>
      </text>
    </comment>
    <comment ref="D52" authorId="0" shapeId="0" xr:uid="{49006C55-79D0-4C70-86CB-F43EEF8C18FB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事業実施期間中に補助対象経費を用いた製品及びサービス等の有償販売及び有償提供を行う場合、補助事業に要する経費の自己負担分(補助事業に要する経費ー補助金額)以上の利益が出る事業（補助事業に要する経費の自己負担分を賄う以上の利益が出る場合）は本事業の申請対象外となります。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4" authorId="0" shapeId="0" xr:uid="{D5ACE929-E1C8-4F02-975E-A0D7FC439A6A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様式２ー１提案書の「８．補助金申請額」の企業毎の金額と同一であることをご確認ください。</t>
        </r>
      </text>
    </comment>
    <comment ref="C17" authorId="0" shapeId="0" xr:uid="{EED95D20-E4A6-40FA-BD45-15FEA28E0D8A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募集要領１０．（１）補助対象経費の区分を参考にして記載して下さい。</t>
        </r>
      </text>
    </comment>
    <comment ref="C18" authorId="0" shapeId="0" xr:uid="{F8F8F739-35CE-44E8-A78B-527B94949A69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代表取締役等役員の役員報酬は、原則補助対象になりません。</t>
        </r>
      </text>
    </comment>
    <comment ref="G39" authorId="0" shapeId="0" xr:uid="{BD21FD53-0C04-4367-BED0-C1CCF727E63A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「（３）補助率」で選択した補助率を、補助対象経費の合計額に乗じた金額が自動反映されます。
※補助上限額を超えている場合は「補助金上限額を超えています」と表示されます。</t>
        </r>
      </text>
    </comment>
    <comment ref="D52" authorId="0" shapeId="0" xr:uid="{F88993DE-8BDF-437F-B48E-98DBA9E95E84}">
      <text>
        <r>
          <rPr>
            <b/>
            <sz val="9"/>
            <color indexed="81"/>
            <rFont val="Meiryo UI"/>
            <family val="3"/>
            <charset val="128"/>
          </rPr>
          <t>作成者:</t>
        </r>
        <r>
          <rPr>
            <sz val="9"/>
            <color indexed="81"/>
            <rFont val="Meiryo UI"/>
            <family val="3"/>
            <charset val="128"/>
          </rPr>
          <t xml:space="preserve">
事業実施期間中に補助対象経費を用いた製品及びサービス等の有償販売及び有償提供を行う場合、補助事業に要する経費の自己負担分(補助事業に要する経費ー補助金額)以上の利益が出る事業（補助事業に要する経費の自己負担分を賄う以上の利益が出る場合）は本事業の申請対象外となります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<sst xmlns="http://schemas.openxmlformats.org/spreadsheetml/2006/main" count="1208" uniqueCount="202">
  <si>
    <t>区分</t>
    <rPh sb="0" eb="2">
      <t>クブン</t>
    </rPh>
    <phoneticPr fontId="2"/>
  </si>
  <si>
    <t>内訳</t>
    <rPh sb="0" eb="2">
      <t>ウチワケ</t>
    </rPh>
    <phoneticPr fontId="2"/>
  </si>
  <si>
    <t>事業費</t>
    <rPh sb="0" eb="3">
      <t>ジギョウヒ</t>
    </rPh>
    <phoneticPr fontId="2"/>
  </si>
  <si>
    <t>補助事業に要する経費</t>
    <rPh sb="0" eb="4">
      <t>ホジョジギョウ</t>
    </rPh>
    <rPh sb="5" eb="6">
      <t>ヨウ</t>
    </rPh>
    <rPh sb="8" eb="10">
      <t>ケイヒ</t>
    </rPh>
    <phoneticPr fontId="2"/>
  </si>
  <si>
    <t>補助対象経費</t>
    <rPh sb="0" eb="6">
      <t>ホジョタイショウケイヒ</t>
    </rPh>
    <phoneticPr fontId="2"/>
  </si>
  <si>
    <t>補助金申請額</t>
    <rPh sb="0" eb="6">
      <t>ホジョキンシンセイガク</t>
    </rPh>
    <phoneticPr fontId="2"/>
  </si>
  <si>
    <t>申請者（法人名）</t>
    <rPh sb="0" eb="3">
      <t>シンセイシャ</t>
    </rPh>
    <rPh sb="4" eb="7">
      <t>ホウジンメイ</t>
    </rPh>
    <phoneticPr fontId="2"/>
  </si>
  <si>
    <t>合計額</t>
    <rPh sb="0" eb="3">
      <t>ゴウケイガク</t>
    </rPh>
    <phoneticPr fontId="2"/>
  </si>
  <si>
    <t>補助率</t>
    <rPh sb="0" eb="3">
      <t>ホジョリツ</t>
    </rPh>
    <phoneticPr fontId="2"/>
  </si>
  <si>
    <t>１．積算内訳書</t>
    <rPh sb="2" eb="7">
      <t>セキサンウチワケショ</t>
    </rPh>
    <phoneticPr fontId="2"/>
  </si>
  <si>
    <t>２．資金計画</t>
    <rPh sb="2" eb="6">
      <t>シキンケイカク</t>
    </rPh>
    <phoneticPr fontId="2"/>
  </si>
  <si>
    <t>（１）</t>
    <phoneticPr fontId="2"/>
  </si>
  <si>
    <t>（２）</t>
  </si>
  <si>
    <t>（３）</t>
  </si>
  <si>
    <t>積算内訳</t>
    <rPh sb="0" eb="2">
      <t>セキサン</t>
    </rPh>
    <rPh sb="2" eb="4">
      <t>ウチワケ</t>
    </rPh>
    <phoneticPr fontId="2"/>
  </si>
  <si>
    <t>補助金充当（予定）額</t>
    <rPh sb="0" eb="3">
      <t>ホジョキン</t>
    </rPh>
    <rPh sb="3" eb="5">
      <t>ジュウトウ</t>
    </rPh>
    <rPh sb="6" eb="8">
      <t>ヨテイ</t>
    </rPh>
    <rPh sb="9" eb="10">
      <t>ガク</t>
    </rPh>
    <phoneticPr fontId="2"/>
  </si>
  <si>
    <t>金融機関等からの借入れ（予定）額</t>
    <rPh sb="0" eb="5">
      <t>キンユウキカントウ</t>
    </rPh>
    <rPh sb="8" eb="10">
      <t>カリイレ</t>
    </rPh>
    <rPh sb="12" eb="14">
      <t>ヨテイ</t>
    </rPh>
    <rPh sb="15" eb="16">
      <t>ガク</t>
    </rPh>
    <phoneticPr fontId="2"/>
  </si>
  <si>
    <t>自己資金充当額</t>
    <rPh sb="0" eb="4">
      <t>ジコシキン</t>
    </rPh>
    <rPh sb="4" eb="6">
      <t>ジュウトウ</t>
    </rPh>
    <rPh sb="6" eb="7">
      <t>ガク</t>
    </rPh>
    <phoneticPr fontId="2"/>
  </si>
  <si>
    <t>（４）</t>
  </si>
  <si>
    <t>借入条件：補助事業取得財産の担保予定</t>
    <rPh sb="0" eb="2">
      <t>カリイレ</t>
    </rPh>
    <rPh sb="2" eb="4">
      <t>ジョウケン</t>
    </rPh>
    <phoneticPr fontId="2"/>
  </si>
  <si>
    <t>※借入を予定していない場合は、「0」を入力してください。</t>
    <rPh sb="1" eb="3">
      <t>カリイレ</t>
    </rPh>
    <rPh sb="4" eb="6">
      <t>ヨテイ</t>
    </rPh>
    <rPh sb="11" eb="13">
      <t>バアイ</t>
    </rPh>
    <rPh sb="19" eb="21">
      <t>ニュウリョク</t>
    </rPh>
    <phoneticPr fontId="2"/>
  </si>
  <si>
    <t>※収入金の見込みがない場合は「0」を入力してください。</t>
    <rPh sb="1" eb="4">
      <t>シュウニュウキン</t>
    </rPh>
    <rPh sb="5" eb="7">
      <t>ミコ</t>
    </rPh>
    <rPh sb="11" eb="13">
      <t>バアイ</t>
    </rPh>
    <rPh sb="18" eb="20">
      <t>ニュウリョク</t>
    </rPh>
    <phoneticPr fontId="2"/>
  </si>
  <si>
    <t>※プルダウン選択してください</t>
    <rPh sb="6" eb="8">
      <t>センタク</t>
    </rPh>
    <phoneticPr fontId="2"/>
  </si>
  <si>
    <t>※プルダウン選択してください。</t>
    <phoneticPr fontId="2"/>
  </si>
  <si>
    <t>収入金の詳細
※収入金の見込みが有る場合のみ記載</t>
    <rPh sb="0" eb="3">
      <t>シュウニュウキン</t>
    </rPh>
    <rPh sb="4" eb="6">
      <t>ショウサイ</t>
    </rPh>
    <rPh sb="8" eb="11">
      <t>シュウニュウキン</t>
    </rPh>
    <rPh sb="12" eb="14">
      <t>ミコ</t>
    </rPh>
    <rPh sb="16" eb="17">
      <t>ア</t>
    </rPh>
    <rPh sb="18" eb="20">
      <t>バアイ</t>
    </rPh>
    <rPh sb="22" eb="24">
      <t>キサイ</t>
    </rPh>
    <phoneticPr fontId="2"/>
  </si>
  <si>
    <t>人件費</t>
    <rPh sb="0" eb="3">
      <t>ジンケンヒ</t>
    </rPh>
    <phoneticPr fontId="2"/>
  </si>
  <si>
    <t>旅費</t>
    <rPh sb="0" eb="2">
      <t>リョヒ</t>
    </rPh>
    <phoneticPr fontId="2"/>
  </si>
  <si>
    <t>※補助対象経費について、公募要領の「１０．（３）補助対象経費からの消費税額の除外」のとおり、原則、消費税等を除外して計上してください。</t>
    <rPh sb="1" eb="7">
      <t>ホジョタイショウケイヒ</t>
    </rPh>
    <phoneticPr fontId="2"/>
  </si>
  <si>
    <t>会場費</t>
    <rPh sb="0" eb="3">
      <t>カイジョウヒ</t>
    </rPh>
    <phoneticPr fontId="2"/>
  </si>
  <si>
    <t>●●実施のための稼働人員○名×単価●円×●時間×●ヶ月</t>
    <rPh sb="2" eb="4">
      <t>ジッシ</t>
    </rPh>
    <rPh sb="8" eb="12">
      <t>カドウジンイン</t>
    </rPh>
    <rPh sb="12" eb="14">
      <t>マルメイ</t>
    </rPh>
    <rPh sb="15" eb="17">
      <t>タンカ</t>
    </rPh>
    <rPh sb="18" eb="19">
      <t>エン</t>
    </rPh>
    <rPh sb="21" eb="23">
      <t>ジカン</t>
    </rPh>
    <rPh sb="26" eb="27">
      <t>ゲツ</t>
    </rPh>
    <phoneticPr fontId="2"/>
  </si>
  <si>
    <t>なし</t>
  </si>
  <si>
    <t>精算払までの期間は、自己資金で支弁予定</t>
  </si>
  <si>
    <t>自己資金での立替えが困難なことから概算払の要望有</t>
  </si>
  <si>
    <t>資金計画について</t>
    <rPh sb="0" eb="2">
      <t>シキン</t>
    </rPh>
    <rPh sb="2" eb="4">
      <t>ケイカク</t>
    </rPh>
    <phoneticPr fontId="2"/>
  </si>
  <si>
    <t>（様式２　別添２）</t>
    <rPh sb="1" eb="3">
      <t>ヨウシキ</t>
    </rPh>
    <rPh sb="5" eb="7">
      <t>ベッテン</t>
    </rPh>
    <phoneticPr fontId="2"/>
  </si>
  <si>
    <t>積算根拠　※簡潔に記載して下さい</t>
    <rPh sb="0" eb="4">
      <t>セキサンコンキョ</t>
    </rPh>
    <rPh sb="6" eb="8">
      <t>カンケツ</t>
    </rPh>
    <rPh sb="9" eb="11">
      <t>キサイ</t>
    </rPh>
    <rPh sb="13" eb="14">
      <t>クダ</t>
    </rPh>
    <phoneticPr fontId="2"/>
  </si>
  <si>
    <t>（５）</t>
    <phoneticPr fontId="2"/>
  </si>
  <si>
    <t>（６）</t>
    <phoneticPr fontId="2"/>
  </si>
  <si>
    <t>（５）</t>
  </si>
  <si>
    <t>謝金</t>
    <rPh sb="0" eb="2">
      <t>シャキン</t>
    </rPh>
    <phoneticPr fontId="2"/>
  </si>
  <si>
    <t>※補助対象経費について、募集要領の「１０．（３）補助対象経費からの消費税額の除外」のとおり、原則、消費税等を除外して計上してください。</t>
    <rPh sb="1" eb="7">
      <t>ホジョタイショウケイヒ</t>
    </rPh>
    <rPh sb="12" eb="16">
      <t>ボシュウヨウリョウ</t>
    </rPh>
    <phoneticPr fontId="2"/>
  </si>
  <si>
    <t>事業形態</t>
    <rPh sb="0" eb="2">
      <t>ジギョウ</t>
    </rPh>
    <rPh sb="2" eb="4">
      <t>ケイタイ</t>
    </rPh>
    <phoneticPr fontId="2"/>
  </si>
  <si>
    <t>委託・外注費</t>
    <rPh sb="0" eb="2">
      <t>イタク</t>
    </rPh>
    <rPh sb="3" eb="6">
      <t>ガイチュウヒ</t>
    </rPh>
    <phoneticPr fontId="2"/>
  </si>
  <si>
    <t>積算内訳書</t>
    <phoneticPr fontId="2"/>
  </si>
  <si>
    <t>本事業における収入金</t>
    <rPh sb="0" eb="3">
      <t>ホンジギョウ</t>
    </rPh>
    <rPh sb="7" eb="10">
      <t>シュウニュウキン</t>
    </rPh>
    <phoneticPr fontId="2"/>
  </si>
  <si>
    <t>積算内訳書　総括表</t>
    <rPh sb="6" eb="9">
      <t>ソウカツヒョウ</t>
    </rPh>
    <phoneticPr fontId="2"/>
  </si>
  <si>
    <t>１．積算内訳書　総括表</t>
    <rPh sb="2" eb="7">
      <t>セキサンウチワケショ</t>
    </rPh>
    <rPh sb="8" eb="11">
      <t>ソウカツヒョウ</t>
    </rPh>
    <phoneticPr fontId="2"/>
  </si>
  <si>
    <t>事業形態</t>
    <rPh sb="0" eb="4">
      <t>ジギョウケイタイ</t>
    </rPh>
    <phoneticPr fontId="2"/>
  </si>
  <si>
    <t>申請者（共同申請者１）</t>
    <rPh sb="0" eb="3">
      <t>シンセイシャ</t>
    </rPh>
    <rPh sb="4" eb="8">
      <t>キョウドウシンセイ</t>
    </rPh>
    <rPh sb="8" eb="9">
      <t>シャ</t>
    </rPh>
    <phoneticPr fontId="2"/>
  </si>
  <si>
    <t>申請者（共同申請者２）</t>
    <rPh sb="0" eb="3">
      <t>シンセイシャ</t>
    </rPh>
    <rPh sb="4" eb="8">
      <t>キョウドウシンセイ</t>
    </rPh>
    <rPh sb="8" eb="9">
      <t>シャ</t>
    </rPh>
    <phoneticPr fontId="2"/>
  </si>
  <si>
    <t>申請者（共同申請者３）</t>
    <rPh sb="0" eb="3">
      <t>シンセイシャ</t>
    </rPh>
    <rPh sb="4" eb="8">
      <t>キョウドウシンセイ</t>
    </rPh>
    <rPh sb="8" eb="9">
      <t>シャ</t>
    </rPh>
    <phoneticPr fontId="2"/>
  </si>
  <si>
    <t>申請者（共同申請者４）</t>
    <rPh sb="0" eb="3">
      <t>シンセイシャ</t>
    </rPh>
    <rPh sb="4" eb="8">
      <t>キョウドウシンセイ</t>
    </rPh>
    <rPh sb="8" eb="9">
      <t>シャ</t>
    </rPh>
    <phoneticPr fontId="2"/>
  </si>
  <si>
    <t>申請者（共同申請者５）</t>
    <rPh sb="0" eb="3">
      <t>シンセイシャ</t>
    </rPh>
    <rPh sb="4" eb="8">
      <t>キョウドウシンセイ</t>
    </rPh>
    <rPh sb="8" eb="9">
      <t>シャ</t>
    </rPh>
    <phoneticPr fontId="2"/>
  </si>
  <si>
    <t>内訳（費目ごと）</t>
    <rPh sb="0" eb="2">
      <t>ウチワケ</t>
    </rPh>
    <rPh sb="3" eb="5">
      <t>ヒモク</t>
    </rPh>
    <phoneticPr fontId="2"/>
  </si>
  <si>
    <t>※幹事法人～共同申請者の各シート内（５）積算内訳が費目ごとに合計され自動反映されます</t>
    <phoneticPr fontId="2"/>
  </si>
  <si>
    <t>消耗品費</t>
    <rPh sb="0" eb="4">
      <t>ショウモウヒンヒ</t>
    </rPh>
    <phoneticPr fontId="2"/>
  </si>
  <si>
    <t>機械設備費・システム購入費（実証事業に限る）</t>
    <phoneticPr fontId="2"/>
  </si>
  <si>
    <t>委託・外注費</t>
    <phoneticPr fontId="2"/>
  </si>
  <si>
    <t>印刷製本費</t>
    <phoneticPr fontId="2"/>
  </si>
  <si>
    <t>補助員人件費</t>
    <phoneticPr fontId="2"/>
  </si>
  <si>
    <t>その他諸経費</t>
    <phoneticPr fontId="2"/>
  </si>
  <si>
    <t>●円×●人×●回（東京-インド移動想定）</t>
    <rPh sb="0" eb="2">
      <t>マルエン</t>
    </rPh>
    <rPh sb="4" eb="5">
      <t>ニン</t>
    </rPh>
    <rPh sb="7" eb="8">
      <t>カイ</t>
    </rPh>
    <rPh sb="9" eb="11">
      <t>トウキョウ</t>
    </rPh>
    <rPh sb="15" eb="17">
      <t>イドウ</t>
    </rPh>
    <rPh sb="17" eb="19">
      <t>ソウテイ</t>
    </rPh>
    <phoneticPr fontId="2"/>
  </si>
  <si>
    <t>●円×●人×●回（東京-パキスタン移動想定）</t>
    <rPh sb="0" eb="2">
      <t>マルエン</t>
    </rPh>
    <rPh sb="4" eb="5">
      <t>ニン</t>
    </rPh>
    <rPh sb="7" eb="8">
      <t>カイ</t>
    </rPh>
    <rPh sb="9" eb="11">
      <t>トウキョウ</t>
    </rPh>
    <rPh sb="17" eb="19">
      <t>イドウ</t>
    </rPh>
    <rPh sb="19" eb="21">
      <t>ソウテイ</t>
    </rPh>
    <phoneticPr fontId="2"/>
  </si>
  <si>
    <t>共同申請者１</t>
    <rPh sb="0" eb="5">
      <t>キョウドウシンセイシャ</t>
    </rPh>
    <phoneticPr fontId="2"/>
  </si>
  <si>
    <t>謝金</t>
  </si>
  <si>
    <t>※１．積算内訳書「（５）積算内訳の補助事業に要する経費　合計額」
　が自動反映されます</t>
    <rPh sb="19" eb="21">
      <t>ジギョウ</t>
    </rPh>
    <rPh sb="22" eb="23">
      <t>ヨウ</t>
    </rPh>
    <rPh sb="25" eb="27">
      <t>ケイヒ</t>
    </rPh>
    <rPh sb="28" eb="31">
      <t>ゴウケイガク</t>
    </rPh>
    <phoneticPr fontId="2"/>
  </si>
  <si>
    <t>共同申請者２</t>
    <rPh sb="0" eb="5">
      <t>キョウドウシンセイシャ</t>
    </rPh>
    <phoneticPr fontId="2"/>
  </si>
  <si>
    <t>共同申請者３</t>
    <rPh sb="0" eb="5">
      <t>キョウドウシンセイシャ</t>
    </rPh>
    <phoneticPr fontId="2"/>
  </si>
  <si>
    <t>共同申請者４</t>
    <rPh sb="0" eb="5">
      <t>キョウドウシンセイシャ</t>
    </rPh>
    <phoneticPr fontId="2"/>
  </si>
  <si>
    <t>共同申請者５</t>
    <rPh sb="0" eb="5">
      <t>キョウドウシンセイシャ</t>
    </rPh>
    <phoneticPr fontId="2"/>
  </si>
  <si>
    <t>申請者（幹事法人）</t>
    <rPh sb="0" eb="3">
      <t>シンセイシャ</t>
    </rPh>
    <rPh sb="4" eb="6">
      <t>カンジ</t>
    </rPh>
    <rPh sb="6" eb="8">
      <t>ホウジン</t>
    </rPh>
    <phoneticPr fontId="2"/>
  </si>
  <si>
    <t>※「様式２別添２(幹事法人)」シート内
　（１）申請者（法人名）が自動反映されます</t>
    <rPh sb="9" eb="13">
      <t>カンジホウジン</t>
    </rPh>
    <rPh sb="16" eb="17">
      <t>ナイ</t>
    </rPh>
    <rPh sb="22" eb="25">
      <t>シンセイシャ</t>
    </rPh>
    <rPh sb="28" eb="31">
      <t>ホウジンメイ</t>
    </rPh>
    <rPh sb="31" eb="35">
      <t>ジドウハンエイ</t>
    </rPh>
    <phoneticPr fontId="2"/>
  </si>
  <si>
    <t>※「様式２別添２(共同申請者１)」シート内
　（１）共同申請者１が自動反映されます</t>
    <rPh sb="20" eb="21">
      <t>ナイ</t>
    </rPh>
    <rPh sb="26" eb="28">
      <t>キョウドウ</t>
    </rPh>
    <rPh sb="28" eb="30">
      <t>シンセイ</t>
    </rPh>
    <rPh sb="30" eb="31">
      <t>シャ</t>
    </rPh>
    <rPh sb="33" eb="37">
      <t>ジドウハンエイ</t>
    </rPh>
    <phoneticPr fontId="2"/>
  </si>
  <si>
    <t>※「様式２別添２(共同申請者２)」シート内
　（１）共同申請者２が自動反映されます</t>
    <rPh sb="20" eb="21">
      <t>ナイ</t>
    </rPh>
    <rPh sb="26" eb="28">
      <t>キョウドウ</t>
    </rPh>
    <rPh sb="28" eb="30">
      <t>シンセイ</t>
    </rPh>
    <rPh sb="30" eb="31">
      <t>シャ</t>
    </rPh>
    <rPh sb="33" eb="37">
      <t>ジドウハンエイ</t>
    </rPh>
    <phoneticPr fontId="2"/>
  </si>
  <si>
    <t>※「様式２別添２(共同申請者３)」シート内
　（１）共同申請者３が自動反映されます</t>
    <rPh sb="20" eb="21">
      <t>ナイ</t>
    </rPh>
    <rPh sb="26" eb="28">
      <t>キョウドウ</t>
    </rPh>
    <rPh sb="28" eb="30">
      <t>シンセイ</t>
    </rPh>
    <rPh sb="30" eb="31">
      <t>シャ</t>
    </rPh>
    <rPh sb="33" eb="37">
      <t>ジドウハンエイ</t>
    </rPh>
    <phoneticPr fontId="2"/>
  </si>
  <si>
    <t>※「様式２別添２(共同申請者４)」シート内
　（１）共同申請者４が自動反映されます</t>
    <rPh sb="20" eb="21">
      <t>ナイ</t>
    </rPh>
    <rPh sb="26" eb="28">
      <t>キョウドウ</t>
    </rPh>
    <rPh sb="28" eb="30">
      <t>シンセイ</t>
    </rPh>
    <rPh sb="30" eb="31">
      <t>シャ</t>
    </rPh>
    <rPh sb="33" eb="37">
      <t>ジドウハンエイ</t>
    </rPh>
    <phoneticPr fontId="2"/>
  </si>
  <si>
    <t>※「様式２別添２(共同申請者５)」シート内
　（１）共同申請者５が自動反映されます</t>
    <rPh sb="20" eb="21">
      <t>ナイ</t>
    </rPh>
    <rPh sb="26" eb="28">
      <t>キョウドウ</t>
    </rPh>
    <rPh sb="28" eb="30">
      <t>シンセイ</t>
    </rPh>
    <rPh sb="30" eb="31">
      <t>シャ</t>
    </rPh>
    <rPh sb="33" eb="37">
      <t>ジドウハンエイ</t>
    </rPh>
    <phoneticPr fontId="2"/>
  </si>
  <si>
    <t>人件費</t>
    <rPh sb="0" eb="3">
      <t>ジンケンヒ</t>
    </rPh>
    <phoneticPr fontId="2"/>
  </si>
  <si>
    <t>補助事業に要する経費</t>
    <rPh sb="0" eb="4">
      <t>ホジョジギョウ</t>
    </rPh>
    <rPh sb="5" eb="6">
      <t>ヨウ</t>
    </rPh>
    <rPh sb="8" eb="10">
      <t>ケイヒ</t>
    </rPh>
    <phoneticPr fontId="2"/>
  </si>
  <si>
    <t>補助対象経費</t>
    <rPh sb="0" eb="6">
      <t>ホジョタイショウケイヒ</t>
    </rPh>
    <phoneticPr fontId="2"/>
  </si>
  <si>
    <t>旅費</t>
    <rPh sb="0" eb="2">
      <t>リョヒ</t>
    </rPh>
    <phoneticPr fontId="2"/>
  </si>
  <si>
    <t>費目合計</t>
    <rPh sb="0" eb="4">
      <t>ヒモクゴウケイ</t>
    </rPh>
    <phoneticPr fontId="2"/>
  </si>
  <si>
    <t>会場費</t>
    <phoneticPr fontId="2"/>
  </si>
  <si>
    <t>消耗品費</t>
    <rPh sb="0" eb="3">
      <t>ショウモウヒン</t>
    </rPh>
    <rPh sb="3" eb="4">
      <t>ヒ</t>
    </rPh>
    <phoneticPr fontId="2"/>
  </si>
  <si>
    <t>機械設備費・システム購入費（実証事業に限る）</t>
    <rPh sb="0" eb="2">
      <t>キカイ</t>
    </rPh>
    <rPh sb="2" eb="4">
      <t>セツビ</t>
    </rPh>
    <rPh sb="4" eb="5">
      <t>ヒ</t>
    </rPh>
    <rPh sb="10" eb="13">
      <t>コウニュウヒ</t>
    </rPh>
    <rPh sb="14" eb="16">
      <t>ジッショウ</t>
    </rPh>
    <rPh sb="16" eb="18">
      <t>ジギョウ</t>
    </rPh>
    <rPh sb="19" eb="20">
      <t>カギ</t>
    </rPh>
    <phoneticPr fontId="2"/>
  </si>
  <si>
    <t>委託・外注費</t>
    <rPh sb="0" eb="2">
      <t>イタク</t>
    </rPh>
    <rPh sb="3" eb="6">
      <t>ガイチュウヒ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</si>
  <si>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</si>
  <si>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補助員人件費</t>
    <rPh sb="0" eb="3">
      <t>ホジョイン</t>
    </rPh>
    <rPh sb="3" eb="6">
      <t>ジンケンヒ</t>
    </rPh>
    <phoneticPr fontId="2"/>
  </si>
  <si>
    <t>その他諸経費</t>
    <rPh sb="2" eb="3">
      <t>タ</t>
    </rPh>
    <rPh sb="3" eb="6">
      <t>ショケイヒ</t>
    </rPh>
    <phoneticPr fontId="2"/>
  </si>
  <si>
    <t>※２．資金計画「（１）補助事業に要する経費」-「（２）補助金充当（予定）額」-「（４）金融機関等からの借入れ（予定）額」が自動反映されます</t>
    <rPh sb="3" eb="7">
      <t>シキンケイカク</t>
    </rPh>
    <rPh sb="11" eb="15">
      <t>ホジョジギョウ</t>
    </rPh>
    <rPh sb="16" eb="17">
      <t>ヨウ</t>
    </rPh>
    <rPh sb="19" eb="21">
      <t>ケイヒ</t>
    </rPh>
    <phoneticPr fontId="2"/>
  </si>
  <si>
    <t>●●調査費、2社合計</t>
    <rPh sb="2" eb="4">
      <t>チョウサ</t>
    </rPh>
    <rPh sb="4" eb="5">
      <t>ヒ</t>
    </rPh>
    <rPh sb="7" eb="8">
      <t>シャ</t>
    </rPh>
    <rPh sb="8" eb="10">
      <t>ゴウケイ</t>
    </rPh>
    <phoneticPr fontId="2"/>
  </si>
  <si>
    <t>●●システム購入費</t>
    <rPh sb="6" eb="9">
      <t>コウニュウヒ</t>
    </rPh>
    <phoneticPr fontId="2"/>
  </si>
  <si>
    <t>●●実施のための派遣人員○名×単価●円×●時間×●ヶ月</t>
    <rPh sb="2" eb="4">
      <t>ジッシ</t>
    </rPh>
    <rPh sb="8" eb="10">
      <t>ハケン</t>
    </rPh>
    <rPh sb="10" eb="12">
      <t>ジンイン</t>
    </rPh>
    <rPh sb="12" eb="14">
      <t>マルメイ</t>
    </rPh>
    <rPh sb="15" eb="17">
      <t>タンカ</t>
    </rPh>
    <rPh sb="18" eb="19">
      <t>エン</t>
    </rPh>
    <rPh sb="21" eb="23">
      <t>ジカン</t>
    </rPh>
    <rPh sb="26" eb="27">
      <t>ゲツ</t>
    </rPh>
    <phoneticPr fontId="2"/>
  </si>
  <si>
    <t>１/２以内</t>
    <rPh sb="3" eb="5">
      <t>イナイ</t>
    </rPh>
    <phoneticPr fontId="2"/>
  </si>
  <si>
    <t>中小企業　２/３以内</t>
    <rPh sb="0" eb="4">
      <t>チュウショウキギョウ</t>
    </rPh>
    <rPh sb="8" eb="10">
      <t>イナイ</t>
    </rPh>
    <phoneticPr fontId="2"/>
  </si>
  <si>
    <t>※１．積算内訳書「（５）積算内訳の補助金申請額」が自動反映されます。手入力欄に金額を入力されている場合はそちらを優先します。</t>
    <rPh sb="34" eb="38">
      <t>テニュウリョクラン</t>
    </rPh>
    <rPh sb="39" eb="41">
      <t>キンガク</t>
    </rPh>
    <rPh sb="42" eb="44">
      <t>ニュウリョク</t>
    </rPh>
    <rPh sb="49" eb="51">
      <t>バアイ</t>
    </rPh>
    <rPh sb="56" eb="58">
      <t>ユウセン</t>
    </rPh>
    <phoneticPr fontId="2"/>
  </si>
  <si>
    <t>※（５）積算内訳の補助金申請額が自動反映されます。</t>
    <phoneticPr fontId="2"/>
  </si>
  <si>
    <t>※１．積算内訳書「（５）積算内訳の補助金申請額」が自動反映されます。
手入力欄に金額を入力されている場合はそちらを優先します。</t>
    <rPh sb="35" eb="39">
      <t>テニュウリョクラン</t>
    </rPh>
    <rPh sb="40" eb="42">
      <t>キンガク</t>
    </rPh>
    <rPh sb="43" eb="45">
      <t>ニュウリョク</t>
    </rPh>
    <rPh sb="50" eb="52">
      <t>バアイ</t>
    </rPh>
    <rPh sb="57" eb="59">
      <t>ユウセン</t>
    </rPh>
    <phoneticPr fontId="2"/>
  </si>
  <si>
    <t>自動反映欄</t>
    <rPh sb="0" eb="2">
      <t>ジドウ</t>
    </rPh>
    <rPh sb="2" eb="4">
      <t>ハンエイ</t>
    </rPh>
    <rPh sb="4" eb="5">
      <t>ラン</t>
    </rPh>
    <phoneticPr fontId="2"/>
  </si>
  <si>
    <t>※自動反映欄は、「1/2」もしくは「2/3」の補助率で算出されます。
　「1/2以内」もしくは「2/3以内」の金額で補助金を申請したい場合は、手入力欄に
  自動反映欄で算出された申請額「以内」になるように金額を手入力してください。
　「手入力欄」に記載がある場合は、「手入力欄」の金額を参照します。</t>
    <phoneticPr fontId="2"/>
  </si>
  <si>
    <t>D19算出用</t>
    <rPh sb="3" eb="6">
      <t>サンシュツヨウ</t>
    </rPh>
    <phoneticPr fontId="2"/>
  </si>
  <si>
    <t>委託・外注費率</t>
    <rPh sb="0" eb="2">
      <t>イタク</t>
    </rPh>
    <phoneticPr fontId="2"/>
  </si>
  <si>
    <t>借料及び損料</t>
    <phoneticPr fontId="2"/>
  </si>
  <si>
    <t>○○株式会社</t>
  </si>
  <si>
    <t>FS事業</t>
  </si>
  <si>
    <r>
      <t xml:space="preserve">手入力欄 
</t>
    </r>
    <r>
      <rPr>
        <sz val="9"/>
        <color theme="0" tint="-0.499984740745262"/>
        <rFont val="Meiryo UI"/>
        <family val="3"/>
        <charset val="128"/>
      </rPr>
      <t>※必要に応じて記入</t>
    </r>
    <rPh sb="0" eb="1">
      <t>テ</t>
    </rPh>
    <rPh sb="1" eb="3">
      <t>ニュウリョク</t>
    </rPh>
    <rPh sb="3" eb="4">
      <t>ラン</t>
    </rPh>
    <rPh sb="7" eb="9">
      <t>ヒツヨウ</t>
    </rPh>
    <rPh sb="10" eb="11">
      <t>オウ</t>
    </rPh>
    <rPh sb="13" eb="15">
      <t>キニュウ</t>
    </rPh>
    <phoneticPr fontId="2"/>
  </si>
  <si>
    <t>審査箇所</t>
    <rPh sb="0" eb="4">
      <t>シンサカショ</t>
    </rPh>
    <phoneticPr fontId="1"/>
  </si>
  <si>
    <t>審査箇所詳細</t>
    <rPh sb="0" eb="4">
      <t>シンサカショ</t>
    </rPh>
    <rPh sb="4" eb="6">
      <t>ショウサイ</t>
    </rPh>
    <phoneticPr fontId="1"/>
  </si>
  <si>
    <t>記入された値</t>
    <rPh sb="0" eb="2">
      <t>キニュウ</t>
    </rPh>
    <rPh sb="5" eb="6">
      <t>アタイ</t>
    </rPh>
    <phoneticPr fontId="2"/>
  </si>
  <si>
    <t>様式の種類</t>
    <rPh sb="0" eb="2">
      <t>ヨウシキ</t>
    </rPh>
    <rPh sb="3" eb="5">
      <t>シュルイ</t>
    </rPh>
    <phoneticPr fontId="2"/>
  </si>
  <si>
    <t>-</t>
    <phoneticPr fontId="2"/>
  </si>
  <si>
    <t>様式２別添２積算内訳書</t>
    <rPh sb="0" eb="2">
      <t>ヨウシキ</t>
    </rPh>
    <rPh sb="3" eb="5">
      <t>ベッテン</t>
    </rPh>
    <rPh sb="6" eb="8">
      <t>セキサン</t>
    </rPh>
    <rPh sb="8" eb="11">
      <t>ウチワケショ</t>
    </rPh>
    <phoneticPr fontId="2"/>
  </si>
  <si>
    <t>総括表</t>
    <rPh sb="0" eb="3">
      <t>ソウカツヒョウ</t>
    </rPh>
    <phoneticPr fontId="2"/>
  </si>
  <si>
    <t>申請者（幹事法人）</t>
    <phoneticPr fontId="2"/>
  </si>
  <si>
    <t>申請者（共同申請者1）</t>
    <rPh sb="4" eb="9">
      <t>キョウドウシンセイシャ</t>
    </rPh>
    <phoneticPr fontId="2"/>
  </si>
  <si>
    <t>申請者（共同申請者2）</t>
    <rPh sb="4" eb="9">
      <t>キョウドウシンセイシャ</t>
    </rPh>
    <phoneticPr fontId="2"/>
  </si>
  <si>
    <t>申請者（共同申請者3）</t>
    <rPh sb="4" eb="9">
      <t>キョウドウシンセイシャ</t>
    </rPh>
    <phoneticPr fontId="2"/>
  </si>
  <si>
    <t>申請者（共同申請者4）</t>
    <rPh sb="4" eb="9">
      <t>キョウドウシンセイシャ</t>
    </rPh>
    <phoneticPr fontId="2"/>
  </si>
  <si>
    <t>申請者（共同申請者5）</t>
    <rPh sb="4" eb="9">
      <t>キョウドウシンセイシャ</t>
    </rPh>
    <phoneticPr fontId="2"/>
  </si>
  <si>
    <t>事業形態</t>
    <phoneticPr fontId="2"/>
  </si>
  <si>
    <t>補助率</t>
    <phoneticPr fontId="2"/>
  </si>
  <si>
    <t>補助金申請額　合計額</t>
    <phoneticPr fontId="2"/>
  </si>
  <si>
    <t>人件費 補助事業に要する経費</t>
    <rPh sb="0" eb="3">
      <t>ジンケンヒ</t>
    </rPh>
    <phoneticPr fontId="2"/>
  </si>
  <si>
    <t>旅費 補助事業に要する経費</t>
    <rPh sb="0" eb="2">
      <t>リョヒ</t>
    </rPh>
    <phoneticPr fontId="2"/>
  </si>
  <si>
    <t>会場費 補助事業に要する経費</t>
    <rPh sb="0" eb="2">
      <t>カイジョウ</t>
    </rPh>
    <rPh sb="2" eb="3">
      <t>ヒ</t>
    </rPh>
    <phoneticPr fontId="2"/>
  </si>
  <si>
    <t>謝金 補助事業に要する経費</t>
    <rPh sb="0" eb="2">
      <t>シャキン</t>
    </rPh>
    <phoneticPr fontId="2"/>
  </si>
  <si>
    <t>借料及び損料 補助事業に要する経費</t>
    <rPh sb="0" eb="2">
      <t>シャクリョウ</t>
    </rPh>
    <rPh sb="2" eb="3">
      <t>オヨ</t>
    </rPh>
    <rPh sb="4" eb="6">
      <t>ソンリョウ</t>
    </rPh>
    <rPh sb="6" eb="8">
      <t>シャクリョウ</t>
    </rPh>
    <rPh sb="8" eb="9">
      <t>オヨ</t>
    </rPh>
    <rPh sb="10" eb="12">
      <t>ソンリョウ</t>
    </rPh>
    <phoneticPr fontId="2"/>
  </si>
  <si>
    <t>消耗品費 補助事業に要する経費</t>
    <rPh sb="0" eb="3">
      <t>ショウモウヒン</t>
    </rPh>
    <rPh sb="3" eb="4">
      <t>ヒ</t>
    </rPh>
    <rPh sb="4" eb="6">
      <t>シャクリョウ</t>
    </rPh>
    <rPh sb="6" eb="7">
      <t>オヨ</t>
    </rPh>
    <rPh sb="8" eb="10">
      <t>ソンリョウ</t>
    </rPh>
    <phoneticPr fontId="2"/>
  </si>
  <si>
    <t>機械設備費・システム購入費（実証事業に限る） 補助事業に要する経費</t>
    <rPh sb="0" eb="2">
      <t>キカイ</t>
    </rPh>
    <rPh sb="2" eb="4">
      <t>セツビ</t>
    </rPh>
    <rPh sb="4" eb="5">
      <t>ヒ</t>
    </rPh>
    <rPh sb="10" eb="13">
      <t>コウニュウヒ</t>
    </rPh>
    <rPh sb="14" eb="16">
      <t>ジッショウ</t>
    </rPh>
    <rPh sb="16" eb="18">
      <t>ジギョウ</t>
    </rPh>
    <rPh sb="19" eb="20">
      <t>カギ</t>
    </rPh>
    <rPh sb="22" eb="24">
      <t>シャクリョウ</t>
    </rPh>
    <rPh sb="24" eb="25">
      <t>オヨ</t>
    </rPh>
    <rPh sb="26" eb="28">
      <t>ソンリョウ</t>
    </rPh>
    <phoneticPr fontId="2"/>
  </si>
  <si>
    <t>委託・外注費 補助事業に要する経費</t>
    <rPh sb="0" eb="2">
      <t>イタク</t>
    </rPh>
    <rPh sb="3" eb="6">
      <t>ガイチュウヒ</t>
    </rPh>
    <rPh sb="6" eb="8">
      <t>シャクリョウ</t>
    </rPh>
    <rPh sb="8" eb="9">
      <t>オヨ</t>
    </rPh>
    <rPh sb="10" eb="12">
      <t>ソンリョウ</t>
    </rPh>
    <phoneticPr fontId="2"/>
  </si>
  <si>
    <t>補助員人件費 補助事業に要する経費</t>
    <rPh sb="6" eb="8">
      <t>シャクリョウ</t>
    </rPh>
    <rPh sb="8" eb="9">
      <t>オヨ</t>
    </rPh>
    <rPh sb="10" eb="12">
      <t>ソンリョウ</t>
    </rPh>
    <phoneticPr fontId="2"/>
  </si>
  <si>
    <t>その他諸経費 補助事業に要する経費</t>
    <rPh sb="6" eb="8">
      <t>シャクリョウ</t>
    </rPh>
    <rPh sb="8" eb="9">
      <t>オヨ</t>
    </rPh>
    <rPh sb="10" eb="12">
      <t>ソンリョウ</t>
    </rPh>
    <phoneticPr fontId="2"/>
  </si>
  <si>
    <t>人件費 補助対象経費</t>
    <rPh sb="0" eb="3">
      <t>ジンケンヒ</t>
    </rPh>
    <phoneticPr fontId="2"/>
  </si>
  <si>
    <t>旅費 補助対象経費</t>
    <rPh sb="0" eb="2">
      <t>リョヒ</t>
    </rPh>
    <phoneticPr fontId="2"/>
  </si>
  <si>
    <t>会場費 補助対象経費</t>
    <rPh sb="0" eb="2">
      <t>カイジョウ</t>
    </rPh>
    <rPh sb="2" eb="3">
      <t>ヒ</t>
    </rPh>
    <phoneticPr fontId="2"/>
  </si>
  <si>
    <t>謝金 補助対象経費</t>
    <rPh sb="0" eb="2">
      <t>シャキン</t>
    </rPh>
    <phoneticPr fontId="2"/>
  </si>
  <si>
    <t>借料及び損料 補助対象経費</t>
    <rPh sb="0" eb="2">
      <t>シャクリョウ</t>
    </rPh>
    <rPh sb="2" eb="3">
      <t>オヨ</t>
    </rPh>
    <rPh sb="4" eb="6">
      <t>ソンリョウ</t>
    </rPh>
    <phoneticPr fontId="2"/>
  </si>
  <si>
    <t>消耗品費 補助対象経費</t>
    <rPh sb="0" eb="3">
      <t>ショウモウヒン</t>
    </rPh>
    <rPh sb="3" eb="4">
      <t>ヒ</t>
    </rPh>
    <phoneticPr fontId="2"/>
  </si>
  <si>
    <t>機械設備費・システム購入費（実証事業に限る） 補助対象経費</t>
    <rPh sb="0" eb="2">
      <t>キカイ</t>
    </rPh>
    <rPh sb="2" eb="4">
      <t>セツビ</t>
    </rPh>
    <rPh sb="4" eb="5">
      <t>ヒ</t>
    </rPh>
    <rPh sb="10" eb="13">
      <t>コウニュウヒ</t>
    </rPh>
    <rPh sb="14" eb="16">
      <t>ジッショウ</t>
    </rPh>
    <rPh sb="16" eb="18">
      <t>ジギョウ</t>
    </rPh>
    <rPh sb="19" eb="20">
      <t>カギ</t>
    </rPh>
    <phoneticPr fontId="2"/>
  </si>
  <si>
    <t>委託・外注費 補助対象経費</t>
    <rPh sb="0" eb="2">
      <t>イタク</t>
    </rPh>
    <rPh sb="3" eb="6">
      <t>ガイチュウヒ</t>
    </rPh>
    <phoneticPr fontId="2"/>
  </si>
  <si>
    <t>補助員人件費 補助対象経費</t>
    <phoneticPr fontId="2"/>
  </si>
  <si>
    <t>その他諸経費 補助対象経費</t>
    <phoneticPr fontId="2"/>
  </si>
  <si>
    <t>補助事業に要する経費 合計額</t>
    <rPh sb="11" eb="14">
      <t>ゴウケイガク</t>
    </rPh>
    <phoneticPr fontId="2"/>
  </si>
  <si>
    <t>補助対象経費 合計額</t>
    <rPh sb="7" eb="10">
      <t>ゴウケイガク</t>
    </rPh>
    <phoneticPr fontId="2"/>
  </si>
  <si>
    <t>補助金申請額 合計額</t>
    <rPh sb="7" eb="10">
      <t>ゴウケイガク</t>
    </rPh>
    <phoneticPr fontId="2"/>
  </si>
  <si>
    <t>委託・外注費率</t>
    <rPh sb="0" eb="2">
      <t>イタク</t>
    </rPh>
    <rPh sb="3" eb="6">
      <t>ガイチュウヒ</t>
    </rPh>
    <rPh sb="6" eb="7">
      <t>リツ</t>
    </rPh>
    <phoneticPr fontId="2"/>
  </si>
  <si>
    <t>様式２別添２(幹事法人)</t>
    <rPh sb="0" eb="2">
      <t>ヨウシキ</t>
    </rPh>
    <rPh sb="3" eb="5">
      <t>ベッテン</t>
    </rPh>
    <rPh sb="7" eb="9">
      <t>カンジ</t>
    </rPh>
    <rPh sb="9" eb="11">
      <t>ホウジン</t>
    </rPh>
    <phoneticPr fontId="2"/>
  </si>
  <si>
    <t>補助金申請額 自動反映欄</t>
    <rPh sb="7" eb="12">
      <t>ジドウハンエイラン</t>
    </rPh>
    <phoneticPr fontId="2"/>
  </si>
  <si>
    <t>補助金申請額 手入力欄</t>
    <rPh sb="7" eb="8">
      <t>テ</t>
    </rPh>
    <rPh sb="8" eb="10">
      <t>ニュウリョク</t>
    </rPh>
    <rPh sb="10" eb="11">
      <t>ラン</t>
    </rPh>
    <phoneticPr fontId="2"/>
  </si>
  <si>
    <t>資金計画 補助事業に要する経費</t>
    <rPh sb="0" eb="4">
      <t>シキンケイカク</t>
    </rPh>
    <phoneticPr fontId="2"/>
  </si>
  <si>
    <t>資金計画 補助金充当（予定）額</t>
    <rPh sb="0" eb="4">
      <t>シキンケイカク</t>
    </rPh>
    <phoneticPr fontId="2"/>
  </si>
  <si>
    <t>資金計画 資金計画について</t>
    <rPh sb="0" eb="4">
      <t>シキンケイカク</t>
    </rPh>
    <phoneticPr fontId="2"/>
  </si>
  <si>
    <t>資金計画 金融機関等からの借入れ（予定）額</t>
    <rPh sb="0" eb="4">
      <t>シキンケイカク</t>
    </rPh>
    <phoneticPr fontId="2"/>
  </si>
  <si>
    <t>資金計画 借入条件：補助事業取得財産の担保予定</t>
    <rPh sb="0" eb="4">
      <t>シキンケイカク</t>
    </rPh>
    <phoneticPr fontId="2"/>
  </si>
  <si>
    <t>資金計画 自己資金充当額</t>
    <rPh sb="0" eb="4">
      <t>シキンケイカク</t>
    </rPh>
    <phoneticPr fontId="2"/>
  </si>
  <si>
    <t>資金計画 本事業における収入金</t>
    <rPh sb="0" eb="4">
      <t>シキンケイカク</t>
    </rPh>
    <phoneticPr fontId="2"/>
  </si>
  <si>
    <t>資金計画 収入金の詳細</t>
    <rPh sb="0" eb="4">
      <t>シキンケイカク</t>
    </rPh>
    <phoneticPr fontId="2"/>
  </si>
  <si>
    <t>様式２別添２(共同申請者１)</t>
    <rPh sb="0" eb="2">
      <t>ヨウシキ</t>
    </rPh>
    <rPh sb="3" eb="5">
      <t>ベッテン</t>
    </rPh>
    <phoneticPr fontId="2"/>
  </si>
  <si>
    <t>申請者（共同申請者１）</t>
  </si>
  <si>
    <t>様式２別添２(共同申請者２)</t>
    <rPh sb="0" eb="2">
      <t>ヨウシキ</t>
    </rPh>
    <rPh sb="3" eb="5">
      <t>ベッテン</t>
    </rPh>
    <phoneticPr fontId="2"/>
  </si>
  <si>
    <t>申請者（共同申請者２）</t>
  </si>
  <si>
    <t>様式２別添２(共同申請者３)</t>
    <rPh sb="0" eb="2">
      <t>ヨウシキ</t>
    </rPh>
    <rPh sb="3" eb="5">
      <t>ベッテン</t>
    </rPh>
    <phoneticPr fontId="2"/>
  </si>
  <si>
    <t>申請者（共同申請者３）</t>
  </si>
  <si>
    <t>様式２別添２(共同申請者４)</t>
    <rPh sb="0" eb="2">
      <t>ヨウシキ</t>
    </rPh>
    <rPh sb="3" eb="5">
      <t>ベッテン</t>
    </rPh>
    <phoneticPr fontId="2"/>
  </si>
  <si>
    <t>申請者（共同申請者４）</t>
  </si>
  <si>
    <t>様式２別添２(共同申請者５)</t>
    <rPh sb="0" eb="2">
      <t>ヨウシキ</t>
    </rPh>
    <rPh sb="3" eb="5">
      <t>ベッテン</t>
    </rPh>
    <phoneticPr fontId="2"/>
  </si>
  <si>
    <t>申請者（共同申請者５）</t>
  </si>
  <si>
    <t>タイトル</t>
    <phoneticPr fontId="2"/>
  </si>
  <si>
    <t>印刷製本費 補助事業に要する経費</t>
    <rPh sb="0" eb="4">
      <t>インサツセイホン</t>
    </rPh>
    <rPh sb="5" eb="7">
      <t>シャクリョウ</t>
    </rPh>
    <rPh sb="7" eb="8">
      <t>オヨ</t>
    </rPh>
    <rPh sb="9" eb="11">
      <t>ソンリョウ</t>
    </rPh>
    <phoneticPr fontId="2"/>
  </si>
  <si>
    <t>印刷製本費 補助事業に要する経費</t>
    <rPh sb="0" eb="2">
      <t>インサツ</t>
    </rPh>
    <rPh sb="2" eb="4">
      <t>セイホン</t>
    </rPh>
    <rPh sb="4" eb="6">
      <t>インサツ</t>
    </rPh>
    <rPh sb="6" eb="8">
      <t>セイホン</t>
    </rPh>
    <rPh sb="8" eb="9">
      <t>ヒ</t>
    </rPh>
    <rPh sb="9" eb="11">
      <t>シャクリョウ</t>
    </rPh>
    <rPh sb="11" eb="12">
      <t>オヨ</t>
    </rPh>
    <rPh sb="13" eb="15">
      <t>ソンリョウ</t>
    </rPh>
    <phoneticPr fontId="2"/>
  </si>
  <si>
    <t>印刷製本費 補助対象経費</t>
    <rPh sb="0" eb="2">
      <t>インサツ</t>
    </rPh>
    <rPh sb="2" eb="4">
      <t>セイホン</t>
    </rPh>
    <rPh sb="4" eb="5">
      <t>ヒ</t>
    </rPh>
    <phoneticPr fontId="2"/>
  </si>
  <si>
    <t>印刷製本費 補助対象経費</t>
    <phoneticPr fontId="2"/>
  </si>
  <si>
    <t>印刷製本費 補助事業に要する経費</t>
    <rPh sb="5" eb="7">
      <t>シャクリョウ</t>
    </rPh>
    <rPh sb="7" eb="8">
      <t>オヨ</t>
    </rPh>
    <rPh sb="9" eb="11">
      <t>ソンリョウ</t>
    </rPh>
    <phoneticPr fontId="2"/>
  </si>
  <si>
    <t>（４）</t>
    <phoneticPr fontId="2"/>
  </si>
  <si>
    <t>補助金申請額　合計額</t>
    <rPh sb="0" eb="6">
      <t>ホジョキンシンセイガク</t>
    </rPh>
    <rPh sb="7" eb="9">
      <t>ゴウケイ</t>
    </rPh>
    <rPh sb="9" eb="10">
      <t>ガク</t>
    </rPh>
    <phoneticPr fontId="2"/>
  </si>
  <si>
    <r>
      <t>※（４）積算内訳の補助金申請額が自動反映されます。</t>
    </r>
    <r>
      <rPr>
        <u/>
        <sz val="10"/>
        <color theme="1"/>
        <rFont val="Meiryo UI"/>
        <family val="3"/>
        <charset val="128"/>
      </rPr>
      <t>幹事法人～共同申請者の各シートにて補助金申請額の「手入力欄」に記載がある場合は、「手入力欄」の金額を参照します。</t>
    </r>
    <rPh sb="36" eb="37">
      <t>カク</t>
    </rPh>
    <rPh sb="42" eb="48">
      <t>ホジョキンシンセイガク</t>
    </rPh>
    <rPh sb="50" eb="53">
      <t>テニュウリョク</t>
    </rPh>
    <rPh sb="53" eb="54">
      <t>ラン</t>
    </rPh>
    <rPh sb="56" eb="58">
      <t>キサイ</t>
    </rPh>
    <rPh sb="66" eb="69">
      <t>テニュウリョク</t>
    </rPh>
    <rPh sb="69" eb="70">
      <t>ラン</t>
    </rPh>
    <rPh sb="72" eb="74">
      <t>キンガク</t>
    </rPh>
    <phoneticPr fontId="2"/>
  </si>
  <si>
    <r>
      <t xml:space="preserve">※プルダウン選択してください
</t>
    </r>
    <r>
      <rPr>
        <sz val="11"/>
        <color rgb="FFFF0000"/>
        <rFont val="Meiryo UI"/>
        <family val="3"/>
        <charset val="128"/>
      </rPr>
      <t>※中小企業補助率「2/3以内」の適用を受けるためには、様式４の提出が必要です。</t>
    </r>
    <rPh sb="6" eb="8">
      <t>センタク</t>
    </rPh>
    <phoneticPr fontId="2"/>
  </si>
  <si>
    <r>
      <t xml:space="preserve">※プルダウン選択してください
</t>
    </r>
    <r>
      <rPr>
        <sz val="11"/>
        <color rgb="FFFF0000"/>
        <rFont val="Meiryo UI"/>
        <family val="3"/>
        <charset val="128"/>
      </rPr>
      <t>※共同申請の場合も法人ごとに補助率を選択してください。
※中小企業補助率「2/3以内」の適用を受けるためには、様式４の提出が必要です。</t>
    </r>
    <rPh sb="6" eb="8">
      <t>センタク</t>
    </rPh>
    <rPh sb="24" eb="26">
      <t>ホウジン</t>
    </rPh>
    <rPh sb="29" eb="31">
      <t>ホジョ</t>
    </rPh>
    <rPh sb="31" eb="32">
      <t>リツ</t>
    </rPh>
    <rPh sb="33" eb="35">
      <t>センタク</t>
    </rPh>
    <phoneticPr fontId="2"/>
  </si>
  <si>
    <t>令和７年度補正グローバルサウス未来志向型共創等事業費補助金
（小規模実証・ＦＳ事業：二次公募）</t>
    <rPh sb="42" eb="46">
      <t>ニジコウボ</t>
    </rPh>
    <phoneticPr fontId="2"/>
  </si>
  <si>
    <t>令和７年度補正グローバルサウス未来志向型共創等事業費補助金
（小規模実証・ＦＳ事業：二次公募）</t>
    <phoneticPr fontId="2"/>
  </si>
  <si>
    <t>事業情報</t>
    <rPh sb="0" eb="2">
      <t>ジギョウ</t>
    </rPh>
    <rPh sb="2" eb="4">
      <t>ジョウホウ</t>
    </rPh>
    <phoneticPr fontId="2"/>
  </si>
  <si>
    <t>※備考欄（F列）記載の注意点を参考に各項目（D、E列）の入力をお願いします。</t>
    <rPh sb="1" eb="4">
      <t>ビコウラン</t>
    </rPh>
    <rPh sb="6" eb="7">
      <t>レツ</t>
    </rPh>
    <rPh sb="8" eb="10">
      <t>キサイ</t>
    </rPh>
    <rPh sb="11" eb="14">
      <t>チュウイテン</t>
    </rPh>
    <rPh sb="15" eb="17">
      <t>サンコウ</t>
    </rPh>
    <rPh sb="18" eb="21">
      <t>カクコウモク</t>
    </rPh>
    <rPh sb="25" eb="26">
      <t>レツ</t>
    </rPh>
    <rPh sb="28" eb="30">
      <t>ニュウリョク</t>
    </rPh>
    <rPh sb="32" eb="33">
      <t>ネガ</t>
    </rPh>
    <phoneticPr fontId="2"/>
  </si>
  <si>
    <t>備考
入力時の注意点など</t>
    <rPh sb="0" eb="2">
      <t>ビコウ</t>
    </rPh>
    <rPh sb="3" eb="6">
      <t>ニュウリョクジ</t>
    </rPh>
    <rPh sb="7" eb="10">
      <t>チュウイテン</t>
    </rPh>
    <phoneticPr fontId="1"/>
  </si>
  <si>
    <t>■</t>
    <phoneticPr fontId="2"/>
  </si>
  <si>
    <t>事業名称</t>
    <rPh sb="0" eb="4">
      <t>ジギョウメイショウ</t>
    </rPh>
    <phoneticPr fontId="2"/>
  </si>
  <si>
    <t>事業情報</t>
    <rPh sb="0" eb="2">
      <t>ジギョウ</t>
    </rPh>
    <rPh sb="2" eb="4">
      <t>ジョウホウ</t>
    </rPh>
    <phoneticPr fontId="28"/>
  </si>
  <si>
    <t>幹事法人名</t>
    <rPh sb="0" eb="5">
      <t>カンジホウジンメイ</t>
    </rPh>
    <phoneticPr fontId="2"/>
  </si>
  <si>
    <t>※「様式２別添２(幹事法人)」シート内（２）事業形態が自動反映されます</t>
    <rPh sb="18" eb="19">
      <t>ナイ</t>
    </rPh>
    <rPh sb="22" eb="26">
      <t>ジギョウケイタイ</t>
    </rPh>
    <phoneticPr fontId="2"/>
  </si>
  <si>
    <t>※本シートは様式1の「事業情報」シートに記載した内容を転記して作成してください。</t>
    <rPh sb="11" eb="15">
      <t>ジギョウジョウホウ</t>
    </rPh>
    <rPh sb="31" eb="33">
      <t>サクセイ</t>
    </rPh>
    <phoneticPr fontId="2"/>
  </si>
  <si>
    <t>様式1申請書の「事業情報」シートの内容をそのまま転記してください。</t>
    <rPh sb="0" eb="2">
      <t>ヨウシキ</t>
    </rPh>
    <rPh sb="3" eb="6">
      <t>シンセイショ</t>
    </rPh>
    <rPh sb="8" eb="12">
      <t>ジギョウジョウホウ</t>
    </rPh>
    <rPh sb="17" eb="19">
      <t>ナイヨウ</t>
    </rPh>
    <phoneticPr fontId="2"/>
  </si>
  <si>
    <t>未設立法人</t>
    <rPh sb="0" eb="5">
      <t>ミセツリツホウジン</t>
    </rPh>
    <phoneticPr fontId="2"/>
  </si>
  <si>
    <t>未設立法人2</t>
    <rPh sb="0" eb="5">
      <t>ミセツリツホウジン</t>
    </rPh>
    <phoneticPr fontId="2"/>
  </si>
  <si>
    <t>申請者（未設立法人）</t>
    <rPh sb="0" eb="3">
      <t>シンセイシャ</t>
    </rPh>
    <rPh sb="4" eb="9">
      <t>ミセツリツホウジン</t>
    </rPh>
    <phoneticPr fontId="2"/>
  </si>
  <si>
    <t>申請者（未設立法人２）</t>
    <rPh sb="0" eb="3">
      <t>シンセイシャ</t>
    </rPh>
    <rPh sb="4" eb="9">
      <t>ミセツリツホウジン</t>
    </rPh>
    <phoneticPr fontId="2"/>
  </si>
  <si>
    <t>※「様式２別添２(未設立法人)」シート内
　（１）未設立法人が自動反映されます</t>
    <rPh sb="9" eb="12">
      <t>ミセツリツ</t>
    </rPh>
    <rPh sb="12" eb="14">
      <t>ホウジン</t>
    </rPh>
    <rPh sb="19" eb="20">
      <t>ナイ</t>
    </rPh>
    <rPh sb="25" eb="30">
      <t>ミセツリツホウジン</t>
    </rPh>
    <rPh sb="31" eb="35">
      <t>ジドウハンエイ</t>
    </rPh>
    <phoneticPr fontId="2"/>
  </si>
  <si>
    <t>※「様式２別添２(未設立法人２)」シート内
　（１）未設立法人２が自動反映されます</t>
    <rPh sb="9" eb="14">
      <t>ミセツリツホウジン</t>
    </rPh>
    <rPh sb="20" eb="21">
      <t>ナイ</t>
    </rPh>
    <rPh sb="26" eb="27">
      <t>ミ</t>
    </rPh>
    <rPh sb="27" eb="29">
      <t>セツリツ</t>
    </rPh>
    <rPh sb="29" eb="31">
      <t>ホウジン</t>
    </rPh>
    <rPh sb="33" eb="37">
      <t>ジドウハンエイ</t>
    </rPh>
    <phoneticPr fontId="2"/>
  </si>
  <si>
    <t>※未設立法人の場合の補助率は「1/2以内」となります</t>
    <rPh sb="1" eb="6">
      <t>ミセツリツホウジン</t>
    </rPh>
    <rPh sb="7" eb="9">
      <t>バアイ</t>
    </rPh>
    <rPh sb="10" eb="13">
      <t>ホジョリツ</t>
    </rPh>
    <rPh sb="18" eb="20">
      <t>イナイ</t>
    </rPh>
    <phoneticPr fontId="2"/>
  </si>
  <si>
    <t>※（４）積算内訳で計算した委託・外注費率が自動反映されます。　
　４０%を超える場合は、「様式２別添３委託・外注費率に関する理由書」の
　「２．本事業における委託・外注費率」に左記で算出された割合を記載しご提出ください。</t>
    <rPh sb="4" eb="8">
      <t>セキサンウチワケ</t>
    </rPh>
    <rPh sb="9" eb="11">
      <t>ケイサン</t>
    </rPh>
    <rPh sb="13" eb="15">
      <t>イタク</t>
    </rPh>
    <rPh sb="37" eb="38">
      <t>コ</t>
    </rPh>
    <rPh sb="40" eb="42">
      <t>バアイ</t>
    </rPh>
    <rPh sb="45" eb="47">
      <t>ヨウシキ</t>
    </rPh>
    <rPh sb="48" eb="50">
      <t>ベッテン</t>
    </rPh>
    <rPh sb="51" eb="53">
      <t>イタク</t>
    </rPh>
    <rPh sb="59" eb="60">
      <t>カン</t>
    </rPh>
    <rPh sb="62" eb="65">
      <t>リユウショ</t>
    </rPh>
    <rPh sb="72" eb="75">
      <t>ホンジギョウ</t>
    </rPh>
    <rPh sb="79" eb="81">
      <t>イタク</t>
    </rPh>
    <rPh sb="82" eb="86">
      <t>ガイチュウヒリツ</t>
    </rPh>
    <rPh sb="88" eb="90">
      <t>サキ</t>
    </rPh>
    <rPh sb="91" eb="93">
      <t>サンシュツ</t>
    </rPh>
    <rPh sb="96" eb="98">
      <t>ワリアイ</t>
    </rPh>
    <rPh sb="99" eb="101">
      <t>キサイ</t>
    </rPh>
    <rPh sb="103" eb="105">
      <t>テイシュツ</t>
    </rPh>
    <phoneticPr fontId="2"/>
  </si>
  <si>
    <t>※仮称を記載してください</t>
    <rPh sb="1" eb="3">
      <t>カショウ</t>
    </rPh>
    <rPh sb="4" eb="6">
      <t>キサイ</t>
    </rPh>
    <phoneticPr fontId="2"/>
  </si>
  <si>
    <t>※自動反映欄は、「1/2」の補助率で算出されます。
　「1/2以内」の金額で補助金を申請したい場合は、手入力欄に
  自動反映欄で算出された申請額「以内」になるように金額を手入力してください。
　「手入力欄」に記載がある場合は、「手入力欄」の金額を参照します。</t>
  </si>
  <si>
    <t>※自動反映欄は、「1/2」の補助率で算出されます。
　「1/2以内」の金額で補助金を申請したい場合は、手入力欄に
  自動反映欄で算出された申請額「以内」になるように金額を手入力してください。
　「手入力欄」に記載がある場合は、「手入力欄」の金額を参照します。</t>
    <phoneticPr fontId="2"/>
  </si>
  <si>
    <t>ver.1.0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</si>
</sst>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&quot;"/>
    <numFmt numFmtId="177" formatCode="##,##0&quot;円&quot;"/>
    <numFmt numFmtId="178" formatCode="#"/>
    <numFmt numFmtId="179" formatCode="#,###&quot;円&quot;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Meiryo UI"/>
      <family val="3"/>
      <charset val="128"/>
    </font>
    <font>
      <sz val="14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0" tint="-4.9989318521683403E-2"/>
      <name val="Meiryo UI"/>
      <family val="3"/>
      <charset val="128"/>
    </font>
    <font>
      <b/>
      <u/>
      <sz val="14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4"/>
      <color theme="0" tint="-0.499984740745262"/>
      <name val="Meiryo UI"/>
      <family val="3"/>
      <charset val="128"/>
    </font>
    <font>
      <sz val="9"/>
      <color theme="0" tint="-0.499984740745262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14"/>
      <color theme="0" tint="-0.34998626667073579"/>
      <name val="Meiryo UI"/>
      <family val="3"/>
      <charset val="128"/>
    </font>
    <font>
      <strike/>
      <sz val="14"/>
      <color rgb="FFFF0000"/>
      <name val="Meiryo UI"/>
      <family val="3"/>
      <charset val="128"/>
    </font>
    <font>
      <b/>
      <sz val="9"/>
      <color indexed="81"/>
      <name val="Meiryo UI"/>
      <family val="3"/>
      <charset val="128"/>
    </font>
    <font>
      <sz val="9"/>
      <color indexed="81"/>
      <name val="Meiryo UI"/>
      <family val="3"/>
      <charset val="128"/>
    </font>
    <font>
      <sz val="14"/>
      <color rgb="FFFF0000"/>
      <name val="Meiryo UI"/>
      <family val="3"/>
      <charset val="128"/>
    </font>
    <font>
      <sz val="11"/>
      <color theme="1"/>
      <name val="メイリオ"/>
      <family val="3"/>
      <charset val="128"/>
    </font>
    <font>
      <u/>
      <sz val="10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u/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u/>
      <sz val="18"/>
      <color theme="0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6"/>
      <name val="Meiryo UI"/>
      <family val="2"/>
      <charset val="128"/>
    </font>
    <font>
      <sz val="1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38" fontId="3" fillId="0" borderId="1" xfId="1" applyFont="1" applyFill="1" applyBorder="1" applyAlignment="1" applyProtection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38" fontId="3" fillId="0" borderId="7" xfId="1" applyFont="1" applyFill="1" applyBorder="1" applyAlignment="1" applyProtection="1">
      <alignment vertical="center" wrapText="1"/>
    </xf>
    <xf numFmtId="38" fontId="3" fillId="0" borderId="8" xfId="1" applyFont="1" applyFill="1" applyBorder="1" applyAlignment="1" applyProtection="1">
      <alignment vertical="center" wrapText="1"/>
    </xf>
    <xf numFmtId="38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176" fontId="12" fillId="0" borderId="2" xfId="0" applyNumberFormat="1" applyFont="1" applyBorder="1" applyAlignment="1">
      <alignment vertical="center" wrapText="1"/>
    </xf>
    <xf numFmtId="0" fontId="14" fillId="0" borderId="0" xfId="0" applyFont="1">
      <alignment vertical="center"/>
    </xf>
    <xf numFmtId="0" fontId="8" fillId="2" borderId="8" xfId="0" applyFont="1" applyFill="1" applyBorder="1" applyAlignment="1">
      <alignment horizontal="center" vertical="center" shrinkToFit="1"/>
    </xf>
    <xf numFmtId="0" fontId="15" fillId="0" borderId="0" xfId="0" applyFont="1" applyAlignment="1">
      <alignment vertical="center" shrinkToFit="1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38" fontId="8" fillId="0" borderId="2" xfId="1" applyFont="1" applyFill="1" applyBorder="1" applyAlignment="1" applyProtection="1">
      <alignment vertical="center" wrapText="1"/>
    </xf>
    <xf numFmtId="38" fontId="8" fillId="0" borderId="1" xfId="1" applyFont="1" applyFill="1" applyBorder="1" applyAlignment="1" applyProtection="1">
      <alignment vertical="center" wrapText="1"/>
    </xf>
    <xf numFmtId="0" fontId="3" fillId="0" borderId="0" xfId="0" applyFont="1" applyAlignment="1">
      <alignment horizontal="left" vertical="center"/>
    </xf>
    <xf numFmtId="0" fontId="8" fillId="0" borderId="1" xfId="0" applyFont="1" applyBorder="1" applyAlignment="1" applyProtection="1">
      <alignment vertical="center" wrapText="1"/>
      <protection locked="0"/>
    </xf>
    <xf numFmtId="38" fontId="8" fillId="0" borderId="1" xfId="1" applyFont="1" applyFill="1" applyBorder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vertical="center" wrapText="1"/>
      <protection locked="0"/>
    </xf>
    <xf numFmtId="38" fontId="8" fillId="0" borderId="3" xfId="1" applyFont="1" applyFill="1" applyBorder="1" applyAlignment="1" applyProtection="1">
      <alignment vertical="center" wrapText="1"/>
      <protection locked="0"/>
    </xf>
    <xf numFmtId="38" fontId="3" fillId="0" borderId="7" xfId="1" applyFont="1" applyFill="1" applyBorder="1" applyAlignment="1">
      <alignment vertical="center" wrapText="1"/>
    </xf>
    <xf numFmtId="0" fontId="3" fillId="0" borderId="1" xfId="0" applyFont="1" applyBorder="1" applyAlignment="1">
      <alignment vertical="center" shrinkToFit="1"/>
    </xf>
    <xf numFmtId="0" fontId="16" fillId="0" borderId="0" xfId="0" applyFont="1" applyAlignment="1">
      <alignment horizontal="justify" vertical="center"/>
    </xf>
    <xf numFmtId="0" fontId="3" fillId="0" borderId="10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179" fontId="3" fillId="0" borderId="1" xfId="0" applyNumberFormat="1" applyFont="1" applyBorder="1" applyAlignment="1">
      <alignment vertical="center" shrinkToFit="1"/>
    </xf>
    <xf numFmtId="176" fontId="3" fillId="0" borderId="15" xfId="0" applyNumberFormat="1" applyFont="1" applyBorder="1" applyAlignment="1" applyProtection="1">
      <alignment vertical="center" shrinkToFi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38" fontId="8" fillId="0" borderId="2" xfId="1" applyFont="1" applyFill="1" applyBorder="1" applyAlignment="1" applyProtection="1">
      <alignment vertical="center" wrapText="1"/>
      <protection locked="0"/>
    </xf>
    <xf numFmtId="176" fontId="3" fillId="0" borderId="15" xfId="0" applyNumberFormat="1" applyFont="1" applyBorder="1" applyAlignment="1">
      <alignment vertical="center" shrinkToFit="1"/>
    </xf>
    <xf numFmtId="0" fontId="8" fillId="0" borderId="3" xfId="0" applyFont="1" applyBorder="1" applyAlignment="1">
      <alignment vertical="center" wrapText="1"/>
    </xf>
    <xf numFmtId="38" fontId="8" fillId="0" borderId="3" xfId="1" applyFont="1" applyFill="1" applyBorder="1" applyAlignment="1" applyProtection="1">
      <alignment vertical="center" wrapText="1"/>
    </xf>
    <xf numFmtId="20" fontId="3" fillId="0" borderId="0" xfId="0" applyNumberFormat="1" applyFont="1">
      <alignment vertical="center"/>
    </xf>
    <xf numFmtId="0" fontId="19" fillId="0" borderId="0" xfId="0" applyFont="1">
      <alignment vertical="center"/>
    </xf>
    <xf numFmtId="0" fontId="8" fillId="0" borderId="0" xfId="0" applyFont="1" applyAlignment="1">
      <alignment vertical="center" wrapText="1"/>
    </xf>
    <xf numFmtId="38" fontId="3" fillId="0" borderId="7" xfId="1" applyFont="1" applyFill="1" applyBorder="1" applyAlignment="1">
      <alignment vertical="center" shrinkToFit="1"/>
    </xf>
    <xf numFmtId="38" fontId="3" fillId="0" borderId="8" xfId="1" applyFont="1" applyFill="1" applyBorder="1" applyAlignment="1">
      <alignment vertical="center" shrinkToFit="1"/>
    </xf>
    <xf numFmtId="38" fontId="3" fillId="0" borderId="7" xfId="1" applyFont="1" applyFill="1" applyBorder="1" applyAlignment="1" applyProtection="1">
      <alignment vertical="center" shrinkToFit="1"/>
    </xf>
    <xf numFmtId="38" fontId="3" fillId="0" borderId="8" xfId="1" applyFont="1" applyFill="1" applyBorder="1" applyAlignment="1" applyProtection="1">
      <alignment vertical="center" shrinkToFit="1"/>
    </xf>
    <xf numFmtId="0" fontId="20" fillId="0" borderId="1" xfId="0" applyFont="1" applyBorder="1">
      <alignment vertical="center"/>
    </xf>
    <xf numFmtId="0" fontId="20" fillId="0" borderId="0" xfId="0" applyFont="1">
      <alignment vertical="center"/>
    </xf>
    <xf numFmtId="0" fontId="20" fillId="3" borderId="1" xfId="0" applyFont="1" applyFill="1" applyBorder="1">
      <alignment vertical="center"/>
    </xf>
    <xf numFmtId="9" fontId="20" fillId="0" borderId="1" xfId="0" applyNumberFormat="1" applyFont="1" applyBorder="1">
      <alignment vertical="center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26" fillId="0" borderId="0" xfId="0" applyFont="1" applyAlignment="1">
      <alignment vertical="top"/>
    </xf>
    <xf numFmtId="0" fontId="26" fillId="0" borderId="1" xfId="0" applyFont="1" applyBorder="1" applyAlignment="1">
      <alignment horizontal="center" vertical="center" wrapText="1"/>
    </xf>
    <xf numFmtId="0" fontId="26" fillId="4" borderId="16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29" fillId="5" borderId="19" xfId="0" applyFont="1" applyFill="1" applyBorder="1" applyAlignment="1">
      <alignment horizontal="left" vertical="center" wrapText="1"/>
    </xf>
    <xf numFmtId="0" fontId="29" fillId="5" borderId="20" xfId="0" applyFont="1" applyFill="1" applyBorder="1" applyAlignment="1">
      <alignment horizontal="left" vertical="center" wrapText="1"/>
    </xf>
    <xf numFmtId="0" fontId="29" fillId="5" borderId="21" xfId="0" applyFont="1" applyFill="1" applyBorder="1" applyAlignment="1">
      <alignment horizontal="left" vertical="center" wrapText="1"/>
    </xf>
    <xf numFmtId="49" fontId="29" fillId="0" borderId="22" xfId="0" applyNumberFormat="1" applyFont="1" applyBorder="1" applyAlignment="1" applyProtection="1">
      <alignment horizontal="left" vertical="center" wrapText="1"/>
      <protection locked="0"/>
    </xf>
    <xf numFmtId="49" fontId="29" fillId="0" borderId="23" xfId="0" applyNumberFormat="1" applyFont="1" applyBorder="1" applyAlignment="1" applyProtection="1">
      <alignment horizontal="left" vertical="center" wrapText="1"/>
      <protection locked="0"/>
    </xf>
    <xf numFmtId="0" fontId="23" fillId="0" borderId="0" xfId="0" applyFont="1" applyAlignment="1">
      <alignment horizontal="center" vertical="center" wrapText="1"/>
    </xf>
    <xf numFmtId="0" fontId="27" fillId="4" borderId="17" xfId="0" applyFont="1" applyFill="1" applyBorder="1" applyAlignment="1">
      <alignment horizontal="left" vertical="center"/>
    </xf>
    <xf numFmtId="0" fontId="27" fillId="4" borderId="18" xfId="0" applyFont="1" applyFill="1" applyBorder="1" applyAlignment="1">
      <alignment horizontal="left" vertical="center"/>
    </xf>
    <xf numFmtId="0" fontId="29" fillId="5" borderId="25" xfId="0" applyFont="1" applyFill="1" applyBorder="1" applyAlignment="1">
      <alignment horizontal="left" vertical="center" wrapText="1"/>
    </xf>
    <xf numFmtId="0" fontId="29" fillId="5" borderId="12" xfId="0" applyFont="1" applyFill="1" applyBorder="1" applyAlignment="1">
      <alignment horizontal="left" vertical="center" wrapText="1"/>
    </xf>
    <xf numFmtId="0" fontId="29" fillId="5" borderId="11" xfId="0" applyFont="1" applyFill="1" applyBorder="1" applyAlignment="1">
      <alignment horizontal="left" vertical="center" wrapText="1"/>
    </xf>
    <xf numFmtId="49" fontId="29" fillId="0" borderId="10" xfId="0" applyNumberFormat="1" applyFont="1" applyBorder="1" applyAlignment="1" applyProtection="1">
      <alignment horizontal="left" vertical="center" wrapText="1"/>
      <protection locked="0"/>
    </xf>
    <xf numFmtId="49" fontId="29" fillId="0" borderId="26" xfId="0" applyNumberFormat="1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78" fontId="3" fillId="0" borderId="10" xfId="0" applyNumberFormat="1" applyFont="1" applyBorder="1" applyAlignment="1">
      <alignment horizontal="left" vertical="center" wrapText="1" shrinkToFit="1"/>
    </xf>
    <xf numFmtId="178" fontId="3" fillId="0" borderId="12" xfId="0" applyNumberFormat="1" applyFont="1" applyBorder="1" applyAlignment="1">
      <alignment horizontal="left" vertical="center" wrapText="1" shrinkToFit="1"/>
    </xf>
    <xf numFmtId="178" fontId="3" fillId="0" borderId="11" xfId="0" applyNumberFormat="1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178" fontId="3" fillId="0" borderId="10" xfId="0" applyNumberFormat="1" applyFont="1" applyBorder="1" applyAlignment="1">
      <alignment horizontal="center" vertical="center" wrapText="1"/>
    </xf>
    <xf numFmtId="178" fontId="3" fillId="0" borderId="11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177" fontId="3" fillId="0" borderId="1" xfId="1" applyNumberFormat="1" applyFont="1" applyFill="1" applyBorder="1" applyAlignment="1" applyProtection="1">
      <alignment horizontal="center" vertical="center"/>
    </xf>
    <xf numFmtId="177" fontId="3" fillId="0" borderId="10" xfId="1" applyNumberFormat="1" applyFont="1" applyFill="1" applyBorder="1" applyAlignment="1" applyProtection="1">
      <alignment horizontal="center" vertical="center"/>
    </xf>
    <xf numFmtId="177" fontId="3" fillId="0" borderId="11" xfId="1" applyNumberFormat="1" applyFont="1" applyFill="1" applyBorder="1" applyAlignment="1" applyProtection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" xfId="1" applyNumberFormat="1" applyFont="1" applyFill="1" applyBorder="1" applyAlignment="1" applyProtection="1">
      <alignment horizontal="center" vertical="center"/>
    </xf>
    <xf numFmtId="176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 shrinkToFit="1"/>
      <protection locked="0"/>
    </xf>
    <xf numFmtId="0" fontId="3" fillId="0" borderId="12" xfId="0" applyFont="1" applyBorder="1" applyAlignment="1" applyProtection="1">
      <alignment horizontal="left" vertical="center" wrapText="1" shrinkToFit="1"/>
      <protection locked="0"/>
    </xf>
    <xf numFmtId="0" fontId="3" fillId="0" borderId="11" xfId="0" applyFont="1" applyBorder="1" applyAlignment="1" applyProtection="1">
      <alignment horizontal="left" vertical="center" wrapText="1" shrinkToFi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176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77" fontId="3" fillId="0" borderId="10" xfId="1" applyNumberFormat="1" applyFont="1" applyFill="1" applyBorder="1" applyAlignment="1" applyProtection="1">
      <alignment horizontal="center" vertical="center"/>
      <protection locked="0"/>
    </xf>
    <xf numFmtId="177" fontId="3" fillId="0" borderId="11" xfId="1" applyNumberFormat="1" applyFont="1" applyFill="1" applyBorder="1" applyAlignment="1" applyProtection="1">
      <alignment horizontal="center" vertical="center"/>
      <protection locked="0"/>
    </xf>
    <xf numFmtId="178" fontId="3" fillId="0" borderId="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56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49998474074526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49998474074526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49998474074526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49998474074526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49998474074526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49998474074526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49998474074526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F6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173567</xdr:colOff>
      <xdr:row>5</xdr:row>
      <xdr:rowOff>209278</xdr:rowOff>
    </xdr:from>
    <xdr:to>
      <xdr:col>13</xdr:col>
      <xdr:colOff>440267</xdr:colOff>
      <xdr:row>8</xdr:row>
      <xdr:rowOff>127000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71ABD68-6BBB-4A6A-B003-06808D336DCC}"/>
            </a:ext>
          </a:extLst>
        </xdr:cNvPr>
        <xdr:cNvSpPr/>
      </xdr:nvSpPr>
      <xdr:spPr>
        <a:xfrm>
          <a:off x="10469034" y="1394611"/>
          <a:ext cx="3314700" cy="950656"/>
        </a:xfrm>
        <a:prstGeom prst="rect">
          <a:avLst/>
        </a:prstGeom>
        <a:solidFill>
          <a:srgbClr val="FFF6DD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当シートは、各シートが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自動反映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されるため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記入不要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です。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323046</xdr:colOff>
      <xdr:row>6</xdr:row>
      <xdr:rowOff>21499</xdr:rowOff>
    </xdr:from>
    <xdr:to>
      <xdr:col>12</xdr:col>
      <xdr:colOff>609599</xdr:colOff>
      <xdr:row>9</xdr:row>
      <xdr:rowOff>103767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4C8EF3F-E261-4CB7-B3C4-6CD7A30C1BA0}"/>
            </a:ext>
          </a:extLst>
        </xdr:cNvPr>
        <xdr:cNvSpPr/>
      </xdr:nvSpPr>
      <xdr:spPr>
        <a:xfrm>
          <a:off x="11048196" y="1764574"/>
          <a:ext cx="2115353" cy="79664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各「様式２別添２」シート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の記入例です。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340658</xdr:colOff>
      <xdr:row>3</xdr:row>
      <xdr:rowOff>107578</xdr:rowOff>
    </xdr:from>
    <xdr:to>
      <xdr:col>16</xdr:col>
      <xdr:colOff>350583</xdr:colOff>
      <xdr:row>10</xdr:row>
      <xdr:rowOff>430307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017623" y="806825"/>
          <a:ext cx="4277125" cy="2321858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共同申請による応募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の場合は</a:t>
          </a:r>
          <a:r>
            <a:rPr kumimoji="1" lang="en-US" altLang="ja-JP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､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他の構成員となる企業・団体名等の積算内訳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を以下に記載してください。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複数の構成員がいる場合は、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共同申請１～５を企業・団体ごとに作成してください。足りない場合は事務局までご連絡ください。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幹事法人は、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「様式２別添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</a:t>
          </a:r>
          <a:r>
            <a:rPr kumimoji="1" lang="ja-JP" altLang="en-US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（幹事法人）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」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を記載して下さい。</a:t>
          </a:r>
          <a:endParaRPr lang="ja-JP" altLang="ja-JP" sz="18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2447925</xdr:colOff>
      <xdr:row>1</xdr:row>
      <xdr:rowOff>38100</xdr:rowOff>
    </xdr:from>
    <xdr:to>
      <xdr:col>6</xdr:col>
      <xdr:colOff>1217295</xdr:colOff>
      <xdr:row>4</xdr:row>
      <xdr:rowOff>49530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315325" y="247650"/>
          <a:ext cx="1493520" cy="6400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構成員用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2447925</xdr:colOff>
      <xdr:row>1</xdr:row>
      <xdr:rowOff>38100</xdr:rowOff>
    </xdr:from>
    <xdr:to>
      <xdr:col>6</xdr:col>
      <xdr:colOff>1217295</xdr:colOff>
      <xdr:row>4</xdr:row>
      <xdr:rowOff>49530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0E77AEE-4F3A-46F7-8E46-633CC59CB2F4}"/>
            </a:ext>
          </a:extLst>
        </xdr:cNvPr>
        <xdr:cNvSpPr/>
      </xdr:nvSpPr>
      <xdr:spPr>
        <a:xfrm>
          <a:off x="8229600" y="257175"/>
          <a:ext cx="2245995" cy="66865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構成員用</a:t>
          </a:r>
        </a:p>
      </xdr:txBody>
    </xdr:sp>
    <xdr:clientData/>
  </xdr:twoCellAnchor>
  <xdr:twoCellAnchor>
    <xdr:from>
      <xdr:col>9</xdr:col>
      <xdr:colOff>331696</xdr:colOff>
      <xdr:row>3</xdr:row>
      <xdr:rowOff>107578</xdr:rowOff>
    </xdr:from>
    <xdr:to>
      <xdr:col>16</xdr:col>
      <xdr:colOff>341621</xdr:colOff>
      <xdr:row>10</xdr:row>
      <xdr:rowOff>430307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43447CD-1E28-40A8-89A3-E7920F1E6FF4}"/>
            </a:ext>
          </a:extLst>
        </xdr:cNvPr>
        <xdr:cNvSpPr/>
      </xdr:nvSpPr>
      <xdr:spPr>
        <a:xfrm>
          <a:off x="11008661" y="806825"/>
          <a:ext cx="4277125" cy="2321858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共同申請による応募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の場合は</a:t>
          </a:r>
          <a:r>
            <a:rPr kumimoji="1" lang="en-US" altLang="ja-JP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､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他の構成員となる企業・団体名等の積算内訳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を以下に記載してください。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複数の構成員がいる場合は、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共同申請１～５を企業・団体ごとに作成してください。足りない場合は事務局までご連絡ください。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幹事法人は、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「様式２別添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</a:t>
          </a:r>
          <a:r>
            <a:rPr kumimoji="1" lang="ja-JP" altLang="en-US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（幹事法人）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」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を記載して下さい。</a:t>
          </a:r>
          <a:endParaRPr lang="ja-JP" altLang="ja-JP" sz="18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2447925</xdr:colOff>
      <xdr:row>1</xdr:row>
      <xdr:rowOff>38100</xdr:rowOff>
    </xdr:from>
    <xdr:to>
      <xdr:col>6</xdr:col>
      <xdr:colOff>1217295</xdr:colOff>
      <xdr:row>4</xdr:row>
      <xdr:rowOff>49530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F733D71-F32B-44F8-A801-240391FDA010}"/>
            </a:ext>
          </a:extLst>
        </xdr:cNvPr>
        <xdr:cNvSpPr/>
      </xdr:nvSpPr>
      <xdr:spPr>
        <a:xfrm>
          <a:off x="8229600" y="257175"/>
          <a:ext cx="2245995" cy="66865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構成員用</a:t>
          </a:r>
        </a:p>
      </xdr:txBody>
    </xdr:sp>
    <xdr:clientData/>
  </xdr:twoCellAnchor>
  <xdr:twoCellAnchor>
    <xdr:from>
      <xdr:col>9</xdr:col>
      <xdr:colOff>331696</xdr:colOff>
      <xdr:row>3</xdr:row>
      <xdr:rowOff>107578</xdr:rowOff>
    </xdr:from>
    <xdr:to>
      <xdr:col>16</xdr:col>
      <xdr:colOff>341621</xdr:colOff>
      <xdr:row>10</xdr:row>
      <xdr:rowOff>430307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7B7A8F0-1594-4BE7-83C8-530B30BE6893}"/>
            </a:ext>
          </a:extLst>
        </xdr:cNvPr>
        <xdr:cNvSpPr/>
      </xdr:nvSpPr>
      <xdr:spPr>
        <a:xfrm>
          <a:off x="11008661" y="806825"/>
          <a:ext cx="4277125" cy="2321858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共同申請による応募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の場合は</a:t>
          </a:r>
          <a:r>
            <a:rPr kumimoji="1" lang="en-US" altLang="ja-JP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､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他の構成員となる企業・団体名等の積算内訳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を以下に記載してください。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複数の構成員がいる場合は、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共同申請１～５を企業・団体ごとに作成してください。足りない場合は事務局までご連絡ください。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幹事法人は、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「様式２別添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</a:t>
          </a:r>
          <a:r>
            <a:rPr kumimoji="1" lang="ja-JP" altLang="en-US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（幹事法人）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」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を記載して下さい。</a:t>
          </a:r>
          <a:endParaRPr lang="ja-JP" altLang="ja-JP" sz="18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2447925</xdr:colOff>
      <xdr:row>1</xdr:row>
      <xdr:rowOff>38100</xdr:rowOff>
    </xdr:from>
    <xdr:to>
      <xdr:col>6</xdr:col>
      <xdr:colOff>1217295</xdr:colOff>
      <xdr:row>4</xdr:row>
      <xdr:rowOff>49530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EA407EB-4668-4EDA-B962-C23ACF4B56CE}"/>
            </a:ext>
          </a:extLst>
        </xdr:cNvPr>
        <xdr:cNvSpPr/>
      </xdr:nvSpPr>
      <xdr:spPr>
        <a:xfrm>
          <a:off x="8229600" y="257175"/>
          <a:ext cx="2245995" cy="66865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構成員用</a:t>
          </a:r>
        </a:p>
      </xdr:txBody>
    </xdr:sp>
    <xdr:clientData/>
  </xdr:twoCellAnchor>
  <xdr:twoCellAnchor>
    <xdr:from>
      <xdr:col>9</xdr:col>
      <xdr:colOff>331691</xdr:colOff>
      <xdr:row>3</xdr:row>
      <xdr:rowOff>107578</xdr:rowOff>
    </xdr:from>
    <xdr:to>
      <xdr:col>16</xdr:col>
      <xdr:colOff>341616</xdr:colOff>
      <xdr:row>10</xdr:row>
      <xdr:rowOff>430307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CC0ADEE-CBB4-45DC-8D04-338B5D9F25A6}"/>
            </a:ext>
          </a:extLst>
        </xdr:cNvPr>
        <xdr:cNvSpPr/>
      </xdr:nvSpPr>
      <xdr:spPr>
        <a:xfrm>
          <a:off x="11008656" y="806825"/>
          <a:ext cx="4277125" cy="2321858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共同申請による応募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の場合は</a:t>
          </a:r>
          <a:r>
            <a:rPr kumimoji="1" lang="en-US" altLang="ja-JP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､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他の構成員となる企業・団体名等の積算内訳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を以下に記載してください。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複数の構成員がいる場合は、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共同申請１～５を企業・団体ごとに作成してください。足りない場合は事務局までご連絡ください。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幹事法人は、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「様式２別添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</a:t>
          </a:r>
          <a:r>
            <a:rPr kumimoji="1" lang="ja-JP" altLang="en-US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（幹事法人）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」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を記載して下さい。</a:t>
          </a:r>
          <a:endParaRPr lang="ja-JP" altLang="ja-JP" sz="18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2447925</xdr:colOff>
      <xdr:row>1</xdr:row>
      <xdr:rowOff>38100</xdr:rowOff>
    </xdr:from>
    <xdr:to>
      <xdr:col>6</xdr:col>
      <xdr:colOff>1217295</xdr:colOff>
      <xdr:row>4</xdr:row>
      <xdr:rowOff>49530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C79E2E0-5726-408D-A45F-D4A641008B8B}"/>
            </a:ext>
          </a:extLst>
        </xdr:cNvPr>
        <xdr:cNvSpPr/>
      </xdr:nvSpPr>
      <xdr:spPr>
        <a:xfrm>
          <a:off x="8229600" y="257175"/>
          <a:ext cx="2245995" cy="66865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構成員用</a:t>
          </a:r>
        </a:p>
      </xdr:txBody>
    </xdr:sp>
    <xdr:clientData/>
  </xdr:twoCellAnchor>
  <xdr:twoCellAnchor>
    <xdr:from>
      <xdr:col>9</xdr:col>
      <xdr:colOff>331693</xdr:colOff>
      <xdr:row>3</xdr:row>
      <xdr:rowOff>107578</xdr:rowOff>
    </xdr:from>
    <xdr:to>
      <xdr:col>16</xdr:col>
      <xdr:colOff>341618</xdr:colOff>
      <xdr:row>10</xdr:row>
      <xdr:rowOff>430307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1AFAFE1-ED14-41E7-9C6A-AC5A48651A42}"/>
            </a:ext>
          </a:extLst>
        </xdr:cNvPr>
        <xdr:cNvSpPr/>
      </xdr:nvSpPr>
      <xdr:spPr>
        <a:xfrm>
          <a:off x="11008658" y="806825"/>
          <a:ext cx="4277125" cy="2321858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共同申請による応募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の場合は</a:t>
          </a:r>
          <a:r>
            <a:rPr kumimoji="1" lang="en-US" altLang="ja-JP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､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他の構成員となる企業・団体名等の積算内訳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を以下に記載してください。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複数の構成員がいる場合は、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共同申請１～５を企業・団体ごとに作成してください。足りない場合は事務局までご連絡ください。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幹事法人は、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「様式２別添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</a:t>
          </a:r>
          <a:r>
            <a:rPr kumimoji="1" lang="ja-JP" altLang="en-US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（幹事法人）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」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を記載して下さい。</a:t>
          </a:r>
          <a:endParaRPr lang="ja-JP" altLang="ja-JP" sz="18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2447925</xdr:colOff>
      <xdr:row>1</xdr:row>
      <xdr:rowOff>38100</xdr:rowOff>
    </xdr:from>
    <xdr:to>
      <xdr:col>6</xdr:col>
      <xdr:colOff>1217295</xdr:colOff>
      <xdr:row>4</xdr:row>
      <xdr:rowOff>49530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71AB84F-9F01-47A9-920C-3E36F499D477}"/>
            </a:ext>
          </a:extLst>
        </xdr:cNvPr>
        <xdr:cNvSpPr/>
      </xdr:nvSpPr>
      <xdr:spPr>
        <a:xfrm>
          <a:off x="8467725" y="285750"/>
          <a:ext cx="2245995" cy="7543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未設立法人用</a:t>
          </a:r>
        </a:p>
      </xdr:txBody>
    </xdr:sp>
    <xdr:clientData/>
  </xdr:twoCellAnchor>
  <xdr:twoCellAnchor>
    <xdr:from>
      <xdr:col>9</xdr:col>
      <xdr:colOff>331693</xdr:colOff>
      <xdr:row>3</xdr:row>
      <xdr:rowOff>107578</xdr:rowOff>
    </xdr:from>
    <xdr:to>
      <xdr:col>16</xdr:col>
      <xdr:colOff>341618</xdr:colOff>
      <xdr:row>10</xdr:row>
      <xdr:rowOff>430307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4665638-4589-46E8-AEBA-6EE9833FB803}"/>
            </a:ext>
          </a:extLst>
        </xdr:cNvPr>
        <xdr:cNvSpPr/>
      </xdr:nvSpPr>
      <xdr:spPr>
        <a:xfrm>
          <a:off x="12266518" y="850528"/>
          <a:ext cx="4743850" cy="2389654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未設立法人を含む応募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の場合は</a:t>
          </a:r>
          <a:r>
            <a:rPr kumimoji="1" lang="en-US" altLang="ja-JP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､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未設立法人の積算内訳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を以下に記載してください。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幹事法人は、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「様式２別添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</a:t>
          </a:r>
          <a:r>
            <a:rPr kumimoji="1" lang="ja-JP" altLang="en-US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（幹事法人）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」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を記載して下さい。</a:t>
          </a:r>
          <a:endParaRPr lang="ja-JP" altLang="ja-JP" sz="18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2447925</xdr:colOff>
      <xdr:row>1</xdr:row>
      <xdr:rowOff>38100</xdr:rowOff>
    </xdr:from>
    <xdr:to>
      <xdr:col>6</xdr:col>
      <xdr:colOff>1217295</xdr:colOff>
      <xdr:row>4</xdr:row>
      <xdr:rowOff>49530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4025AF0-D1EA-4618-B28C-D3448E31C8EC}"/>
            </a:ext>
          </a:extLst>
        </xdr:cNvPr>
        <xdr:cNvSpPr/>
      </xdr:nvSpPr>
      <xdr:spPr>
        <a:xfrm>
          <a:off x="7865745" y="274320"/>
          <a:ext cx="1824990" cy="72009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未設立法人用</a:t>
          </a:r>
        </a:p>
      </xdr:txBody>
    </xdr:sp>
    <xdr:clientData/>
  </xdr:twoCellAnchor>
  <xdr:twoCellAnchor>
    <xdr:from>
      <xdr:col>9</xdr:col>
      <xdr:colOff>331693</xdr:colOff>
      <xdr:row>3</xdr:row>
      <xdr:rowOff>107578</xdr:rowOff>
    </xdr:from>
    <xdr:to>
      <xdr:col>16</xdr:col>
      <xdr:colOff>341618</xdr:colOff>
      <xdr:row>10</xdr:row>
      <xdr:rowOff>430307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0975E2D-5E0B-4FDB-9E70-89F786275E83}"/>
            </a:ext>
          </a:extLst>
        </xdr:cNvPr>
        <xdr:cNvSpPr/>
      </xdr:nvSpPr>
      <xdr:spPr>
        <a:xfrm>
          <a:off x="11075893" y="816238"/>
          <a:ext cx="4277125" cy="2334409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未設立法人を含む応募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の場合は</a:t>
          </a:r>
          <a:r>
            <a:rPr kumimoji="1" lang="en-US" altLang="ja-JP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､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未設立法人の積算内訳</a:t>
          </a:r>
          <a:r>
            <a:rPr kumimoji="1" lang="ja-JP" altLang="en-US" sz="14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を以下に記載してください。</a:t>
          </a:r>
          <a:endParaRPr kumimoji="1" lang="en-US" altLang="ja-JP" sz="14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幹事法人は、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「様式２別添</a:t>
          </a:r>
          <a:r>
            <a:rPr kumimoji="1" lang="en-US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</a:t>
          </a:r>
          <a:r>
            <a:rPr kumimoji="1" lang="ja-JP" altLang="en-US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（幹事法人）</a:t>
          </a:r>
          <a:r>
            <a:rPr kumimoji="1" lang="ja-JP" altLang="ja-JP" sz="1400" b="1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」</a:t>
          </a:r>
          <a:r>
            <a:rPr kumimoji="1" lang="ja-JP" altLang="ja-JP" sz="1400" b="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を記載して下さい。</a:t>
          </a:r>
          <a:endParaRPr lang="ja-JP" altLang="ja-JP" sz="18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AA43-B0F1-471C-B9A2-9A404B526A5A}">
  <sheetPr codeName="Sheet11"/>
  <dimension ref="A1:F9"/>
  <sheetViews>
    <sheetView showGridLines="0" tabSelected="1" zoomScaleNormal="100" workbookViewId="0">
      <selection activeCell="D7" sqref="D7:E7"/>
    </sheetView>
  </sheetViews>
  <sheetFormatPr defaultColWidth="9.5" defaultRowHeight="15.75" x14ac:dyDescent="0.15"/>
  <cols>
    <col min="1" max="1" width="4" style="72" customWidth="1"/>
    <col min="2" max="3" width="11.875" style="12" customWidth="1"/>
    <col min="4" max="4" width="3.5" style="73" customWidth="1"/>
    <col min="5" max="5" width="89.5" style="72" customWidth="1"/>
    <col min="6" max="6" width="80.75" style="12" customWidth="1"/>
    <col min="7" max="16384" width="9.5" style="12"/>
  </cols>
  <sheetData>
    <row r="1" spans="1:6" x14ac:dyDescent="0.15">
      <c r="A1" s="12" t="str">
        <f>'様式２別添２(幹事法人)'!B2</f>
        <v>（様式２　別添２）</v>
      </c>
      <c r="E1" s="74" t="str">
        <f>'様式２別添２(幹事法人)'!I1</f>
        <v>ver.1.0</v>
      </c>
    </row>
    <row r="2" spans="1:6" ht="15" customHeight="1" x14ac:dyDescent="0.15">
      <c r="A2" s="75"/>
      <c r="B2" s="75"/>
      <c r="C2" s="11"/>
      <c r="D2" s="76"/>
      <c r="E2" s="11"/>
      <c r="F2" s="11"/>
    </row>
    <row r="3" spans="1:6" ht="60" customHeight="1" x14ac:dyDescent="0.15">
      <c r="A3" s="93" t="s">
        <v>180</v>
      </c>
      <c r="B3" s="93"/>
      <c r="C3" s="93"/>
      <c r="D3" s="93"/>
      <c r="E3" s="93"/>
      <c r="F3" s="11"/>
    </row>
    <row r="4" spans="1:6" ht="24" x14ac:dyDescent="0.15">
      <c r="A4" s="77" t="s">
        <v>181</v>
      </c>
      <c r="B4" s="78"/>
      <c r="C4" s="78"/>
      <c r="D4" s="79"/>
      <c r="E4" s="78"/>
    </row>
    <row r="5" spans="1:6" ht="32.25" thickBot="1" x14ac:dyDescent="0.2">
      <c r="A5" s="80" t="s">
        <v>188</v>
      </c>
      <c r="B5" s="81"/>
      <c r="F5" s="82" t="s">
        <v>182</v>
      </c>
    </row>
    <row r="6" spans="1:6" ht="20.100000000000001" customHeight="1" thickTop="1" x14ac:dyDescent="0.15">
      <c r="A6" s="83" t="s">
        <v>183</v>
      </c>
      <c r="B6" s="94" t="s">
        <v>185</v>
      </c>
      <c r="C6" s="94"/>
      <c r="D6" s="94"/>
      <c r="E6" s="95"/>
      <c r="F6" s="84"/>
    </row>
    <row r="7" spans="1:6" ht="30" customHeight="1" x14ac:dyDescent="0.15">
      <c r="A7" s="96" t="s">
        <v>186</v>
      </c>
      <c r="B7" s="97"/>
      <c r="C7" s="98"/>
      <c r="D7" s="99"/>
      <c r="E7" s="100"/>
      <c r="F7" s="86" t="s">
        <v>189</v>
      </c>
    </row>
    <row r="8" spans="1:6" ht="60" customHeight="1" thickBot="1" x14ac:dyDescent="0.2">
      <c r="A8" s="88" t="s">
        <v>184</v>
      </c>
      <c r="B8" s="89"/>
      <c r="C8" s="90"/>
      <c r="D8" s="91"/>
      <c r="E8" s="92"/>
      <c r="F8" s="85" t="s">
        <v>189</v>
      </c>
    </row>
    <row r="9" spans="1:6" ht="16.5" thickTop="1" x14ac:dyDescent="0.15"/>
  </sheetData>
  <sheetProtection algorithmName="SHA-512" hashValue="J6IFJ9KzPcu8SQC94AKD3kL0BxEMCxkqyxrdcWrL8si0APgNwnrpFVCwax4aJmO3luTByGle8QIdQYvIx9gJsA==" saltValue="T5eMf4WTO+dVKC8D01xZSQ==" spinCount="100000" sheet="1" formatColumns="0" formatRows="0"/>
  <mergeCells count="6">
    <mergeCell ref="A8:C8"/>
    <mergeCell ref="D8:E8"/>
    <mergeCell ref="A3:E3"/>
    <mergeCell ref="B6:E6"/>
    <mergeCell ref="A7:C7"/>
    <mergeCell ref="D7:E7"/>
  </mergeCells>
  <phoneticPr fontId="2"/>
  <pageMargins left="0.7" right="0.7" top="0.75" bottom="0.75" header="0.3" footer="0.3"/>
  <pageSetup paperSize="9" scale="60" orientation="portrait" verticalDpi="0" r:id="rId1"/>
  <colBreaks count="1" manualBreakCount="1">
    <brk id="5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3F3C6-B646-4665-BA5E-EEF97595DF66}">
  <sheetPr codeName="Sheet1">
    <pageSetUpPr fitToPage="1"/>
  </sheetPr>
  <dimension ref="B1:S47"/>
  <sheetViews>
    <sheetView showGridLines="0" view="pageBreakPreview" zoomScale="90" zoomScaleNormal="100" zoomScaleSheetLayoutView="90" workbookViewId="0">
      <selection activeCell="D11" sqref="D11:F11"/>
    </sheetView>
  </sheetViews>
  <sheetFormatPr defaultColWidth="8.875" defaultRowHeight="19.5" x14ac:dyDescent="0.15"/>
  <cols>
    <col min="1" max="1" width="2.875" style="2" customWidth="1"/>
    <col min="2" max="2" width="9.5" style="2" customWidth="1"/>
    <col min="3" max="3" width="29.125" style="2" customWidth="1"/>
    <col min="4" max="6" width="20.875" style="3" customWidth="1"/>
    <col min="7" max="7" width="38.625" style="3" customWidth="1"/>
    <col min="8" max="8" width="7.5" style="2" customWidth="1"/>
    <col min="9" max="10" width="8.875" style="2"/>
    <col min="11" max="13" width="8.875" style="2" customWidth="1"/>
    <col min="14" max="19" width="9.5" style="2" customWidth="1"/>
    <col min="20" max="16384" width="8.875" style="2"/>
  </cols>
  <sheetData>
    <row r="1" spans="2:8" x14ac:dyDescent="0.15">
      <c r="H1" s="71" t="str">
        <f>+'様式２別添２(幹事法人)'!I1</f>
        <v>ver.1.0</v>
      </c>
    </row>
    <row r="2" spans="2:8" x14ac:dyDescent="0.15">
      <c r="B2" s="2" t="s">
        <v>34</v>
      </c>
    </row>
    <row r="6" spans="2:8" ht="44.25" customHeight="1" x14ac:dyDescent="0.15">
      <c r="B6" s="108" t="s">
        <v>178</v>
      </c>
      <c r="C6" s="109"/>
      <c r="D6" s="109"/>
      <c r="E6" s="109"/>
      <c r="F6" s="109"/>
      <c r="G6" s="109"/>
      <c r="H6" s="109"/>
    </row>
    <row r="7" spans="2:8" x14ac:dyDescent="0.15">
      <c r="B7" s="110" t="s">
        <v>45</v>
      </c>
      <c r="C7" s="110"/>
      <c r="D7" s="110"/>
      <c r="E7" s="110"/>
      <c r="F7" s="110"/>
      <c r="G7" s="110"/>
      <c r="H7" s="110"/>
    </row>
    <row r="10" spans="2:8" ht="21.6" customHeight="1" x14ac:dyDescent="0.15">
      <c r="B10" s="4" t="s">
        <v>46</v>
      </c>
      <c r="D10" s="2"/>
    </row>
    <row r="11" spans="2:8" ht="39.6" customHeight="1" x14ac:dyDescent="0.15">
      <c r="B11" s="115" t="s">
        <v>11</v>
      </c>
      <c r="C11" s="5" t="s">
        <v>70</v>
      </c>
      <c r="D11" s="105">
        <f>'様式２別添２(幹事法人)'!$D$11</f>
        <v>0</v>
      </c>
      <c r="E11" s="106"/>
      <c r="F11" s="107"/>
      <c r="G11" s="101" t="s">
        <v>71</v>
      </c>
      <c r="H11" s="102"/>
    </row>
    <row r="12" spans="2:8" ht="39.6" customHeight="1" x14ac:dyDescent="0.15">
      <c r="B12" s="116"/>
      <c r="C12" s="5" t="s">
        <v>48</v>
      </c>
      <c r="D12" s="105">
        <f>'様式２別添２(共同申請者１)'!$D$11</f>
        <v>0</v>
      </c>
      <c r="E12" s="106"/>
      <c r="F12" s="107"/>
      <c r="G12" s="6" t="s">
        <v>72</v>
      </c>
      <c r="H12" s="7"/>
    </row>
    <row r="13" spans="2:8" ht="39.6" customHeight="1" x14ac:dyDescent="0.15">
      <c r="B13" s="116"/>
      <c r="C13" s="5" t="s">
        <v>49</v>
      </c>
      <c r="D13" s="105">
        <f>'様式２別添２(共同申請者２)'!$D$11</f>
        <v>0</v>
      </c>
      <c r="E13" s="106"/>
      <c r="F13" s="107"/>
      <c r="G13" s="6" t="s">
        <v>73</v>
      </c>
      <c r="H13" s="7"/>
    </row>
    <row r="14" spans="2:8" ht="39.6" customHeight="1" x14ac:dyDescent="0.15">
      <c r="B14" s="116"/>
      <c r="C14" s="5" t="s">
        <v>50</v>
      </c>
      <c r="D14" s="105">
        <f>'様式２別添２(共同申請者３)'!$D$11</f>
        <v>0</v>
      </c>
      <c r="E14" s="106"/>
      <c r="F14" s="107"/>
      <c r="G14" s="6" t="s">
        <v>74</v>
      </c>
      <c r="H14" s="7"/>
    </row>
    <row r="15" spans="2:8" ht="39.6" customHeight="1" x14ac:dyDescent="0.15">
      <c r="B15" s="116"/>
      <c r="C15" s="5" t="s">
        <v>51</v>
      </c>
      <c r="D15" s="105">
        <f>'様式２別添２(共同申請者４)'!$D$11</f>
        <v>0</v>
      </c>
      <c r="E15" s="106"/>
      <c r="F15" s="107"/>
      <c r="G15" s="6" t="s">
        <v>75</v>
      </c>
      <c r="H15" s="7"/>
    </row>
    <row r="16" spans="2:8" ht="39.6" customHeight="1" x14ac:dyDescent="0.15">
      <c r="B16" s="116"/>
      <c r="C16" s="5" t="s">
        <v>52</v>
      </c>
      <c r="D16" s="105">
        <f>'様式２別添２(共同申請者５)'!$D$11</f>
        <v>0</v>
      </c>
      <c r="E16" s="106"/>
      <c r="F16" s="107"/>
      <c r="G16" s="6" t="s">
        <v>76</v>
      </c>
      <c r="H16" s="7"/>
    </row>
    <row r="17" spans="2:12" ht="39.6" customHeight="1" x14ac:dyDescent="0.15">
      <c r="B17" s="116"/>
      <c r="C17" s="5" t="s">
        <v>192</v>
      </c>
      <c r="D17" s="105">
        <f>'様式２別添２(未設立法人)'!$D$11</f>
        <v>0</v>
      </c>
      <c r="E17" s="106"/>
      <c r="F17" s="107"/>
      <c r="G17" s="6" t="s">
        <v>194</v>
      </c>
      <c r="H17" s="7"/>
    </row>
    <row r="18" spans="2:12" ht="39.6" hidden="1" customHeight="1" x14ac:dyDescent="0.15">
      <c r="B18" s="117"/>
      <c r="C18" s="5" t="s">
        <v>193</v>
      </c>
      <c r="D18" s="105">
        <f>'様式２別添２(未設立法人２)'!$D$11</f>
        <v>0</v>
      </c>
      <c r="E18" s="106"/>
      <c r="F18" s="107"/>
      <c r="G18" s="6" t="s">
        <v>195</v>
      </c>
      <c r="H18" s="7"/>
    </row>
    <row r="19" spans="2:12" ht="39" customHeight="1" x14ac:dyDescent="0.15">
      <c r="B19" s="8" t="s">
        <v>12</v>
      </c>
      <c r="C19" s="9" t="s">
        <v>41</v>
      </c>
      <c r="D19" s="111">
        <f>'様式２別添２(幹事法人)'!D12</f>
        <v>0</v>
      </c>
      <c r="E19" s="112"/>
      <c r="F19" s="103" t="s">
        <v>187</v>
      </c>
      <c r="G19" s="104"/>
      <c r="H19" s="104"/>
    </row>
    <row r="20" spans="2:12" ht="43.35" customHeight="1" x14ac:dyDescent="0.15">
      <c r="B20" s="8" t="s">
        <v>13</v>
      </c>
      <c r="C20" s="10" t="s">
        <v>174</v>
      </c>
      <c r="D20" s="113">
        <f>IF($D$19="FS事業",IF($S$34&gt;100000000,"補助金上限額を超えています",$S$34),IF($D$19="実証事業",IF($S$34&gt;500000000,"補助金上限額を超えています",$S$34),0))</f>
        <v>0</v>
      </c>
      <c r="E20" s="114"/>
      <c r="F20" s="101" t="s">
        <v>175</v>
      </c>
      <c r="G20" s="102"/>
      <c r="H20" s="102"/>
    </row>
    <row r="21" spans="2:12" ht="32.25" customHeight="1" thickBot="1" x14ac:dyDescent="0.2">
      <c r="B21" s="8" t="s">
        <v>173</v>
      </c>
      <c r="C21" s="13" t="s">
        <v>14</v>
      </c>
      <c r="D21" s="103" t="s">
        <v>54</v>
      </c>
      <c r="E21" s="104"/>
      <c r="F21" s="104"/>
      <c r="G21" s="104"/>
      <c r="H21" s="7"/>
      <c r="I21" s="7"/>
      <c r="J21" s="7"/>
      <c r="K21" s="7"/>
      <c r="L21" s="7"/>
    </row>
    <row r="22" spans="2:12" ht="20.25" thickBot="1" x14ac:dyDescent="0.2">
      <c r="B22" s="14" t="s">
        <v>0</v>
      </c>
      <c r="C22" s="15" t="s">
        <v>53</v>
      </c>
      <c r="D22" s="16" t="s">
        <v>3</v>
      </c>
      <c r="E22" s="17" t="s">
        <v>4</v>
      </c>
      <c r="F22" s="34" t="s">
        <v>5</v>
      </c>
      <c r="G22" s="2"/>
    </row>
    <row r="23" spans="2:12" ht="31.5" customHeight="1" x14ac:dyDescent="0.15">
      <c r="B23" s="18" t="s">
        <v>2</v>
      </c>
      <c r="C23" s="19" t="s">
        <v>25</v>
      </c>
      <c r="D23" s="20">
        <f>SUM('様式２別添２(幹事法人)'!O18,'様式２別添２(共同申請者１)'!O18,'様式２別添２(共同申請者２)'!O18,'様式２別添２(共同申請者３)'!O18,'様式２別添２(共同申請者４)'!O18,'様式２別添２(共同申請者５)'!O18,'様式２別添２(未設立法人)'!O18,'様式２別添２(未設立法人２)'!O18)</f>
        <v>0</v>
      </c>
      <c r="E23" s="20">
        <f>SUM('様式２別添２(幹事法人)'!P18,'様式２別添２(共同申請者１)'!P18,'様式２別添２(共同申請者２)'!P18,'様式２別添２(共同申請者３)'!P18,'様式２別添２(共同申請者４)'!P18,'様式２別添２(共同申請者５)'!P18,'様式２別添２(未設立法人)'!P18,'様式２別添２(未設立法人２)'!P18)</f>
        <v>0</v>
      </c>
      <c r="F23" s="21"/>
      <c r="G23" s="2"/>
    </row>
    <row r="24" spans="2:12" ht="31.5" customHeight="1" x14ac:dyDescent="0.15">
      <c r="B24" s="22"/>
      <c r="C24" s="23" t="s">
        <v>26</v>
      </c>
      <c r="D24" s="20">
        <f>SUM('様式２別添２(幹事法人)'!O19,'様式２別添２(共同申請者１)'!O19,'様式２別添２(共同申請者２)'!O19,'様式２別添２(共同申請者３)'!O19,'様式２別添２(共同申請者４)'!O19,'様式２別添２(共同申請者５)'!O19,'様式２別添２(未設立法人)'!O19,'様式２別添２(未設立法人２)'!O19)</f>
        <v>0</v>
      </c>
      <c r="E24" s="20">
        <f>SUM('様式２別添２(幹事法人)'!P19,'様式２別添２(共同申請者１)'!P19,'様式２別添２(共同申請者２)'!P19,'様式２別添２(共同申請者３)'!P19,'様式２別添２(共同申請者４)'!P19,'様式２別添２(共同申請者５)'!P19,'様式２別添２(未設立法人)'!P19,'様式２別添２(未設立法人２)'!P19)</f>
        <v>0</v>
      </c>
      <c r="F24" s="21"/>
      <c r="G24" s="2"/>
    </row>
    <row r="25" spans="2:12" ht="31.5" customHeight="1" x14ac:dyDescent="0.15">
      <c r="B25" s="22"/>
      <c r="C25" s="23" t="s">
        <v>28</v>
      </c>
      <c r="D25" s="20">
        <f>SUM('様式２別添２(幹事法人)'!O20,'様式２別添２(共同申請者１)'!O20,'様式２別添２(共同申請者２)'!O20,'様式２別添２(共同申請者３)'!O20,'様式２別添２(共同申請者４)'!O20,'様式２別添２(共同申請者５)'!O20,'様式２別添２(未設立法人)'!O20,'様式２別添２(未設立法人２)'!O20)</f>
        <v>0</v>
      </c>
      <c r="E25" s="20">
        <f>SUM('様式２別添２(幹事法人)'!P20,'様式２別添２(共同申請者１)'!P20,'様式２別添２(共同申請者２)'!P20,'様式２別添２(共同申請者３)'!P20,'様式２別添２(共同申請者４)'!P20,'様式２別添２(共同申請者５)'!P20,'様式２別添２(未設立法人)'!P20,'様式２別添２(未設立法人２)'!P20)</f>
        <v>0</v>
      </c>
      <c r="F25" s="21"/>
      <c r="G25" s="2"/>
    </row>
    <row r="26" spans="2:12" ht="31.5" customHeight="1" x14ac:dyDescent="0.15">
      <c r="B26" s="22"/>
      <c r="C26" s="23" t="s">
        <v>39</v>
      </c>
      <c r="D26" s="20">
        <f>SUM('様式２別添２(幹事法人)'!O21,'様式２別添２(共同申請者１)'!O21,'様式２別添２(共同申請者２)'!O21,'様式２別添２(共同申請者３)'!O21,'様式２別添２(共同申請者４)'!O21,'様式２別添２(共同申請者５)'!O21,'様式２別添２(未設立法人)'!O21,'様式２別添２(未設立法人２)'!O21)</f>
        <v>0</v>
      </c>
      <c r="E26" s="20">
        <f>SUM('様式２別添２(幹事法人)'!P21,'様式２別添２(共同申請者１)'!P21,'様式２別添２(共同申請者２)'!P21,'様式２別添２(共同申請者３)'!P21,'様式２別添２(共同申請者４)'!P21,'様式２別添２(共同申請者５)'!P21,'様式２別添２(未設立法人)'!P21,'様式２別添２(未設立法人２)'!P21)</f>
        <v>0</v>
      </c>
      <c r="F26" s="21"/>
      <c r="G26" s="2"/>
    </row>
    <row r="27" spans="2:12" ht="31.5" customHeight="1" x14ac:dyDescent="0.15">
      <c r="B27" s="22"/>
      <c r="C27" s="23" t="s">
        <v>102</v>
      </c>
      <c r="D27" s="20">
        <f>SUM('様式２別添２(幹事法人)'!O22,'様式２別添２(共同申請者１)'!O22,'様式２別添２(共同申請者２)'!O22,'様式２別添２(共同申請者３)'!O22,'様式２別添２(共同申請者４)'!O22,'様式２別添２(共同申請者５)'!O22,'様式２別添２(未設立法人)'!O22,'様式２別添２(未設立法人２)'!O22)</f>
        <v>0</v>
      </c>
      <c r="E27" s="20">
        <f>SUM('様式２別添２(幹事法人)'!P22,'様式２別添２(共同申請者１)'!P22,'様式２別添２(共同申請者２)'!P22,'様式２別添２(共同申請者３)'!P22,'様式２別添２(共同申請者４)'!P22,'様式２別添２(共同申請者５)'!P22,'様式２別添２(未設立法人)'!P22,'様式２別添２(未設立法人２)'!P22)</f>
        <v>0</v>
      </c>
      <c r="F27" s="21"/>
      <c r="G27" s="2"/>
    </row>
    <row r="28" spans="2:12" ht="31.5" customHeight="1" x14ac:dyDescent="0.15">
      <c r="B28" s="22"/>
      <c r="C28" s="23" t="s">
        <v>55</v>
      </c>
      <c r="D28" s="20">
        <f>SUM('様式２別添２(幹事法人)'!O23,'様式２別添２(共同申請者１)'!O23,'様式２別添２(共同申請者２)'!O23,'様式２別添２(共同申請者３)'!O23,'様式２別添２(共同申請者４)'!O23,'様式２別添２(共同申請者５)'!O23,'様式２別添２(未設立法人)'!O23,'様式２別添２(未設立法人２)'!O23)</f>
        <v>0</v>
      </c>
      <c r="E28" s="20">
        <f>SUM('様式２別添２(幹事法人)'!P23,'様式２別添２(共同申請者１)'!P23,'様式２別添２(共同申請者２)'!P23,'様式２別添２(共同申請者３)'!P23,'様式２別添２(共同申請者４)'!P23,'様式２別添２(共同申請者５)'!P23,'様式２別添２(未設立法人)'!P23,'様式２別添２(未設立法人２)'!P23)</f>
        <v>0</v>
      </c>
      <c r="F28" s="21"/>
      <c r="G28" s="2"/>
    </row>
    <row r="29" spans="2:12" ht="31.5" customHeight="1" x14ac:dyDescent="0.15">
      <c r="B29" s="22"/>
      <c r="C29" s="23" t="s">
        <v>56</v>
      </c>
      <c r="D29" s="20">
        <f>SUM('様式２別添２(幹事法人)'!O24,'様式２別添２(共同申請者１)'!O24,'様式２別添２(共同申請者２)'!O24,'様式２別添２(共同申請者３)'!O24,'様式２別添２(共同申請者４)'!O24,'様式２別添２(共同申請者５)'!O24,'様式２別添２(未設立法人)'!O24,'様式２別添２(未設立法人２)'!O24)</f>
        <v>0</v>
      </c>
      <c r="E29" s="20">
        <f>SUM('様式２別添２(幹事法人)'!P24,'様式２別添２(共同申請者１)'!P24,'様式２別添２(共同申請者２)'!P24,'様式２別添２(共同申請者３)'!P24,'様式２別添２(共同申請者４)'!P24,'様式２別添２(共同申請者５)'!P24,'様式２別添２(未設立法人)'!P24,'様式２別添２(未設立法人２)'!P24)</f>
        <v>0</v>
      </c>
      <c r="F29" s="21"/>
      <c r="G29" s="24" t="str">
        <f>IF(D19="FS事業",IF(OR(D29&gt;0,E29&gt;0),"事業形態にてFS事業を選択した場合は、機械設備費・システム購入費を計上できません",""),"")</f>
        <v/>
      </c>
      <c r="L29" s="12"/>
    </row>
    <row r="30" spans="2:12" ht="31.5" customHeight="1" x14ac:dyDescent="0.15">
      <c r="B30" s="22"/>
      <c r="C30" s="23" t="s">
        <v>57</v>
      </c>
      <c r="D30" s="20">
        <f>SUM('様式２別添２(幹事法人)'!O25,'様式２別添２(共同申請者１)'!O25,'様式２別添２(共同申請者２)'!O25,'様式２別添２(共同申請者３)'!O25,'様式２別添２(共同申請者４)'!O25,'様式２別添２(共同申請者５)'!O25,'様式２別添２(未設立法人)'!O25,'様式２別添２(未設立法人２)'!O25)</f>
        <v>0</v>
      </c>
      <c r="E30" s="20">
        <f>SUM('様式２別添２(幹事法人)'!P25,'様式２別添２(共同申請者１)'!P25,'様式２別添２(共同申請者２)'!P25,'様式２別添２(共同申請者３)'!P25,'様式２別添２(共同申請者４)'!P25,'様式２別添２(共同申請者５)'!P25,'様式２別添２(未設立法人)'!P25,'様式２別添２(未設立法人２)'!P25)</f>
        <v>0</v>
      </c>
      <c r="F30" s="21"/>
      <c r="G30" s="2"/>
    </row>
    <row r="31" spans="2:12" ht="31.5" customHeight="1" x14ac:dyDescent="0.15">
      <c r="B31" s="22"/>
      <c r="C31" s="23" t="s">
        <v>58</v>
      </c>
      <c r="D31" s="20">
        <f>SUM('様式２別添２(幹事法人)'!O26,'様式２別添２(共同申請者１)'!O26,'様式２別添２(共同申請者２)'!O26,'様式２別添２(共同申請者３)'!O26,'様式２別添２(共同申請者４)'!O26,'様式２別添２(共同申請者５)'!O26,'様式２別添２(未設立法人)'!O26,'様式２別添２(未設立法人２)'!O26)</f>
        <v>0</v>
      </c>
      <c r="E31" s="20">
        <f>SUM('様式２別添２(幹事法人)'!P26,'様式２別添２(共同申請者１)'!P26,'様式２別添２(共同申請者２)'!P26,'様式２別添２(共同申請者３)'!P26,'様式２別添２(共同申請者４)'!P26,'様式２別添２(共同申請者５)'!P26,'様式２別添２(未設立法人)'!P26,'様式２別添２(未設立法人２)'!P26)</f>
        <v>0</v>
      </c>
      <c r="F31" s="21"/>
      <c r="G31" s="2"/>
    </row>
    <row r="32" spans="2:12" ht="31.5" customHeight="1" x14ac:dyDescent="0.15">
      <c r="B32" s="22"/>
      <c r="C32" s="23" t="s">
        <v>59</v>
      </c>
      <c r="D32" s="20">
        <f>SUM('様式２別添２(幹事法人)'!O27,'様式２別添２(共同申請者１)'!O27,'様式２別添２(共同申請者２)'!O27,'様式２別添２(共同申請者３)'!O27,'様式２別添２(共同申請者４)'!O27,'様式２別添２(共同申請者５)'!O27,'様式２別添２(未設立法人)'!O27,'様式２別添２(未設立法人２)'!O27)</f>
        <v>0</v>
      </c>
      <c r="E32" s="20">
        <f>SUM('様式２別添２(幹事法人)'!P27,'様式２別添２(共同申請者１)'!P27,'様式２別添２(共同申請者２)'!P27,'様式２別添２(共同申請者３)'!P27,'様式２別添２(共同申請者４)'!P27,'様式２別添２(共同申請者５)'!P27,'様式２別添２(未設立法人)'!P27,'様式２別添２(未設立法人２)'!P27)</f>
        <v>0</v>
      </c>
      <c r="F32" s="21"/>
      <c r="G32" s="2"/>
    </row>
    <row r="33" spans="2:19" ht="31.5" customHeight="1" thickBot="1" x14ac:dyDescent="0.2">
      <c r="B33" s="22"/>
      <c r="C33" s="23" t="s">
        <v>60</v>
      </c>
      <c r="D33" s="20">
        <f>SUM('様式２別添２(幹事法人)'!O28,'様式２別添２(共同申請者１)'!O28,'様式２別添２(共同申請者２)'!O28,'様式２別添２(共同申請者３)'!O28,'様式２別添２(共同申請者４)'!O28,'様式２別添２(共同申請者５)'!O28,'様式２別添２(未設立法人)'!O28,'様式２別添２(未設立法人２)'!O28)</f>
        <v>0</v>
      </c>
      <c r="E33" s="20">
        <f>SUM('様式２別添２(幹事法人)'!P28,'様式２別添２(共同申請者１)'!P28,'様式２別添２(共同申請者２)'!P28,'様式２別添２(共同申請者３)'!P28,'様式２別添２(共同申請者４)'!P28,'様式２別添２(共同申請者５)'!P28,'様式２別添２(未設立法人)'!P28,'様式２別添２(未設立法人２)'!P28)</f>
        <v>0</v>
      </c>
      <c r="F33" s="21"/>
      <c r="G33" s="2"/>
      <c r="L33" s="25"/>
      <c r="M33" s="25"/>
      <c r="N33" s="25"/>
    </row>
    <row r="34" spans="2:19" ht="42" customHeight="1" thickBot="1" x14ac:dyDescent="0.2">
      <c r="B34" s="26"/>
      <c r="C34" s="27" t="s">
        <v>7</v>
      </c>
      <c r="D34" s="28">
        <f>SUM(D23:D33)</f>
        <v>0</v>
      </c>
      <c r="E34" s="28">
        <f>SUM(E23:E33)</f>
        <v>0</v>
      </c>
      <c r="F34" s="29">
        <f>'様式２別添２(幹事法人)'!G39+'様式２別添２(共同申請者１)'!G39+'様式２別添２(共同申請者２)'!G39+'様式２別添２(共同申請者３)'!G39+'様式２別添２(共同申請者４)'!G39+'様式２別添２(共同申請者５)'!G39+'様式２別添２(未設立法人)'!G39+'様式２別添２(未設立法人２)'!G39</f>
        <v>0</v>
      </c>
      <c r="G34" s="2"/>
      <c r="I34" s="12"/>
      <c r="K34" s="30"/>
      <c r="L34" s="12"/>
      <c r="N34" s="25"/>
      <c r="R34" s="37" t="s">
        <v>100</v>
      </c>
      <c r="S34" s="37" cm="1">
        <f t="array" ref="S34">ROUNDDOWN(SUM('様式２別添２(幹事法人)'!$D$47:$E$47+'様式２別添２(共同申請者１)'!$D$47:$E$47+'様式２別添２(共同申請者２)'!$D$47:$E$47+'様式２別添２(共同申請者３)'!$D$47:$E$47+'様式２別添２(共同申請者４)'!$D$47:$E$47+'様式２別添２(共同申請者５)'!$D$47:$E$47+'様式２別添２(未設立法人)'!$D$47:$E$47,'様式２別添２(未設立法人２)'!$D$47:$E$47),0)</f>
        <v>0</v>
      </c>
    </row>
    <row r="36" spans="2:19" x14ac:dyDescent="0.15">
      <c r="B36" s="12" t="s">
        <v>40</v>
      </c>
    </row>
    <row r="38" spans="2:19" ht="43.5" customHeight="1" x14ac:dyDescent="0.15">
      <c r="B38" s="8" t="s">
        <v>36</v>
      </c>
      <c r="C38" s="10" t="s">
        <v>101</v>
      </c>
      <c r="D38" s="87" t="str">
        <f>IFERROR(ROUNDDOWN((E30+E31+E33)/E34,4),"")</f>
        <v/>
      </c>
      <c r="E38" s="101" t="s">
        <v>197</v>
      </c>
      <c r="F38" s="102"/>
      <c r="G38" s="102"/>
      <c r="H38" s="102"/>
      <c r="I38" s="12"/>
      <c r="J38" s="11"/>
    </row>
    <row r="40" spans="2:19" x14ac:dyDescent="0.15">
      <c r="L40" s="37"/>
      <c r="M40" s="37"/>
      <c r="N40" s="37"/>
      <c r="O40" s="37"/>
      <c r="P40" s="37"/>
      <c r="Q40" s="37"/>
      <c r="R40" s="37"/>
      <c r="S40" s="37"/>
    </row>
    <row r="41" spans="2:19" x14ac:dyDescent="0.15">
      <c r="L41" s="37"/>
      <c r="M41" s="37"/>
      <c r="N41" s="37"/>
      <c r="O41" s="37"/>
      <c r="P41" s="37"/>
      <c r="Q41" s="37"/>
      <c r="R41" s="37"/>
      <c r="S41" s="37"/>
    </row>
    <row r="42" spans="2:19" x14ac:dyDescent="0.15">
      <c r="L42" s="37"/>
      <c r="M42" s="37"/>
      <c r="N42" s="37"/>
      <c r="O42" s="37"/>
      <c r="P42" s="37"/>
      <c r="Q42" s="37"/>
      <c r="R42" s="37"/>
      <c r="S42" s="37"/>
    </row>
    <row r="43" spans="2:19" x14ac:dyDescent="0.15">
      <c r="L43" s="37"/>
      <c r="M43" s="37"/>
      <c r="N43" s="37"/>
      <c r="O43" s="37"/>
      <c r="P43" s="37"/>
      <c r="Q43" s="37"/>
      <c r="R43" s="37"/>
      <c r="S43" s="37"/>
    </row>
    <row r="44" spans="2:19" x14ac:dyDescent="0.15">
      <c r="L44" s="37"/>
      <c r="M44" s="37"/>
      <c r="N44" s="37"/>
      <c r="O44" s="37"/>
      <c r="P44" s="37"/>
      <c r="Q44" s="37"/>
      <c r="R44" s="37"/>
      <c r="S44" s="37"/>
    </row>
    <row r="45" spans="2:19" x14ac:dyDescent="0.15">
      <c r="L45" s="37"/>
      <c r="M45" s="37"/>
      <c r="N45" s="37"/>
      <c r="O45" s="37"/>
      <c r="P45" s="37"/>
      <c r="Q45" s="37"/>
      <c r="R45" s="37"/>
      <c r="S45" s="37"/>
    </row>
    <row r="46" spans="2:19" x14ac:dyDescent="0.15">
      <c r="L46" s="37"/>
      <c r="M46" s="37"/>
      <c r="N46" s="37"/>
      <c r="O46" s="37"/>
      <c r="P46" s="37"/>
      <c r="Q46" s="37"/>
      <c r="R46" s="37"/>
      <c r="S46" s="37"/>
    </row>
    <row r="47" spans="2:19" x14ac:dyDescent="0.15">
      <c r="L47" s="37"/>
      <c r="M47" s="37"/>
      <c r="N47" s="37"/>
      <c r="O47" s="37"/>
      <c r="P47" s="37"/>
      <c r="Q47" s="37"/>
      <c r="R47" s="37"/>
      <c r="S47" s="37"/>
    </row>
  </sheetData>
  <sheetProtection algorithmName="SHA-512" hashValue="pjwRH85RbRRGmDEKdu7NPORJW6QX3FcQD3QgLOph/hYHVV/abOG2TLQ8X5Vg4ooUNLrp5QRKPGPKwTccv99bxw==" saltValue="eEgdBVuv9qSUJEcOSV86ZQ==" spinCount="100000" sheet="1" objects="1" scenarios="1" selectLockedCells="1"/>
  <mergeCells count="18">
    <mergeCell ref="B6:H6"/>
    <mergeCell ref="B7:H7"/>
    <mergeCell ref="D11:F11"/>
    <mergeCell ref="D19:E19"/>
    <mergeCell ref="D20:E20"/>
    <mergeCell ref="D18:F18"/>
    <mergeCell ref="B11:B18"/>
    <mergeCell ref="E38:H38"/>
    <mergeCell ref="G11:H11"/>
    <mergeCell ref="F19:H19"/>
    <mergeCell ref="F20:H20"/>
    <mergeCell ref="D12:F12"/>
    <mergeCell ref="D13:F13"/>
    <mergeCell ref="D14:F14"/>
    <mergeCell ref="D15:F15"/>
    <mergeCell ref="D16:F16"/>
    <mergeCell ref="D21:G21"/>
    <mergeCell ref="D17:F17"/>
  </mergeCells>
  <phoneticPr fontId="2"/>
  <conditionalFormatting sqref="C23:E33">
    <cfRule type="expression" dxfId="55" priority="6">
      <formula>C23=""</formula>
    </cfRule>
  </conditionalFormatting>
  <conditionalFormatting sqref="D11:D18">
    <cfRule type="expression" dxfId="54" priority="11">
      <formula>D11=""</formula>
    </cfRule>
  </conditionalFormatting>
  <conditionalFormatting sqref="D20">
    <cfRule type="expression" dxfId="53" priority="2">
      <formula>D20=""</formula>
    </cfRule>
  </conditionalFormatting>
  <conditionalFormatting sqref="D29">
    <cfRule type="expression" dxfId="52" priority="5">
      <formula>AND($D$19="FS事業",$D$29&gt;0)</formula>
    </cfRule>
  </conditionalFormatting>
  <conditionalFormatting sqref="E29">
    <cfRule type="expression" dxfId="51" priority="4">
      <formula>AND($D$19="FS事業",$E$29&gt;0)</formula>
    </cfRule>
  </conditionalFormatting>
  <conditionalFormatting sqref="G29">
    <cfRule type="expression" dxfId="50" priority="3">
      <formula>$G$29&lt;&gt;""</formula>
    </cfRule>
  </conditionalFormatting>
  <pageMargins left="0.7" right="0.7" top="0.75" bottom="0.75" header="0.3" footer="0.3"/>
  <pageSetup paperSize="9" scale="5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128A3-B637-45F6-99E3-9CDEE46AA8BE}">
  <sheetPr codeName="Sheet2">
    <pageSetUpPr fitToPage="1"/>
  </sheetPr>
  <dimension ref="B1:U53"/>
  <sheetViews>
    <sheetView showGridLines="0" view="pageBreakPreview" zoomScale="90" zoomScaleNormal="100" zoomScaleSheetLayoutView="90" workbookViewId="0">
      <selection activeCell="D11" sqref="D11:F11"/>
    </sheetView>
  </sheetViews>
  <sheetFormatPr defaultColWidth="8.875" defaultRowHeight="19.5" x14ac:dyDescent="0.15"/>
  <cols>
    <col min="1" max="1" width="2.875" style="2" customWidth="1"/>
    <col min="2" max="2" width="9.5" style="2" customWidth="1"/>
    <col min="3" max="3" width="28.875" style="2" customWidth="1"/>
    <col min="4" max="5" width="18.875" style="3" customWidth="1"/>
    <col min="6" max="6" width="45.625" style="3" customWidth="1"/>
    <col min="7" max="7" width="16.625" style="3" customWidth="1"/>
    <col min="8" max="8" width="6.5" style="2" customWidth="1"/>
    <col min="9" max="10" width="8.875" style="2"/>
    <col min="11" max="11" width="8.875" style="2" customWidth="1"/>
    <col min="12" max="14" width="8.875" style="2"/>
    <col min="15" max="16" width="8.875" style="2" customWidth="1"/>
    <col min="17" max="17" width="8.875" style="2"/>
    <col min="18" max="18" width="8.875" style="2" customWidth="1"/>
    <col min="19" max="16384" width="8.875" style="2"/>
  </cols>
  <sheetData>
    <row r="1" spans="2:9" x14ac:dyDescent="0.15">
      <c r="I1" s="71" t="str">
        <f>+'様式２別添２(幹事法人)'!I1</f>
        <v>ver.1.0</v>
      </c>
    </row>
    <row r="2" spans="2:9" x14ac:dyDescent="0.15">
      <c r="B2" s="2" t="s">
        <v>34</v>
      </c>
    </row>
    <row r="6" spans="2:9" ht="44.25" customHeight="1" x14ac:dyDescent="0.15">
      <c r="B6" s="108" t="s">
        <v>179</v>
      </c>
      <c r="C6" s="109"/>
      <c r="D6" s="109"/>
      <c r="E6" s="109"/>
      <c r="F6" s="109"/>
      <c r="G6" s="109"/>
      <c r="H6" s="109"/>
    </row>
    <row r="7" spans="2:9" x14ac:dyDescent="0.15">
      <c r="B7" s="110" t="s">
        <v>43</v>
      </c>
      <c r="C7" s="110"/>
      <c r="D7" s="110"/>
      <c r="E7" s="110"/>
      <c r="F7" s="110"/>
      <c r="G7" s="110"/>
      <c r="H7" s="110"/>
    </row>
    <row r="10" spans="2:9" ht="21.6" customHeight="1" x14ac:dyDescent="0.15">
      <c r="B10" s="4" t="s">
        <v>9</v>
      </c>
      <c r="D10" s="2"/>
    </row>
    <row r="11" spans="2:9" ht="39.6" customHeight="1" x14ac:dyDescent="0.15">
      <c r="B11" s="8" t="s">
        <v>11</v>
      </c>
      <c r="C11" s="5" t="s">
        <v>6</v>
      </c>
      <c r="D11" s="129" t="s">
        <v>103</v>
      </c>
      <c r="E11" s="130"/>
      <c r="F11" s="131"/>
    </row>
    <row r="12" spans="2:9" ht="39" customHeight="1" x14ac:dyDescent="0.15">
      <c r="B12" s="8" t="s">
        <v>12</v>
      </c>
      <c r="C12" s="9" t="s">
        <v>41</v>
      </c>
      <c r="D12" s="132" t="s">
        <v>104</v>
      </c>
      <c r="E12" s="132"/>
      <c r="F12" s="12" t="s">
        <v>22</v>
      </c>
    </row>
    <row r="13" spans="2:9" ht="79.349999999999994" customHeight="1" x14ac:dyDescent="0.15">
      <c r="B13" s="8" t="s">
        <v>13</v>
      </c>
      <c r="C13" s="10" t="s">
        <v>8</v>
      </c>
      <c r="D13" s="133" t="s">
        <v>93</v>
      </c>
      <c r="E13" s="134"/>
      <c r="F13" s="135" t="s">
        <v>177</v>
      </c>
      <c r="G13" s="136"/>
      <c r="H13" s="136"/>
      <c r="I13" s="136"/>
    </row>
    <row r="14" spans="2:9" ht="30" customHeight="1" x14ac:dyDescent="0.15">
      <c r="B14" s="115" t="s">
        <v>18</v>
      </c>
      <c r="C14" s="127" t="s">
        <v>5</v>
      </c>
      <c r="D14" s="31" t="s">
        <v>98</v>
      </c>
      <c r="E14" s="51">
        <f>G39</f>
        <v>99500000</v>
      </c>
      <c r="F14" s="7" t="s">
        <v>96</v>
      </c>
      <c r="G14" s="7"/>
    </row>
    <row r="15" spans="2:9" ht="54" customHeight="1" x14ac:dyDescent="0.15">
      <c r="B15" s="117"/>
      <c r="C15" s="128"/>
      <c r="D15" s="32" t="s">
        <v>105</v>
      </c>
      <c r="E15" s="55"/>
      <c r="F15" s="101" t="s">
        <v>99</v>
      </c>
      <c r="G15" s="102"/>
      <c r="H15" s="102"/>
      <c r="I15" s="102"/>
    </row>
    <row r="16" spans="2:9" ht="30" customHeight="1" thickBot="1" x14ac:dyDescent="0.2">
      <c r="B16" s="8" t="s">
        <v>38</v>
      </c>
      <c r="C16" s="13" t="s">
        <v>14</v>
      </c>
      <c r="D16" s="12"/>
      <c r="E16" s="33" t="str">
        <f>IF(E15&gt;E14,"申請額が補助率を超えています。","")</f>
        <v/>
      </c>
      <c r="F16" s="11"/>
    </row>
    <row r="17" spans="2:21" ht="29.85" customHeight="1" thickBot="1" x14ac:dyDescent="0.2">
      <c r="B17" s="14" t="s">
        <v>0</v>
      </c>
      <c r="C17" s="15" t="s">
        <v>1</v>
      </c>
      <c r="D17" s="16" t="s">
        <v>3</v>
      </c>
      <c r="E17" s="16" t="s">
        <v>4</v>
      </c>
      <c r="F17" s="16" t="s">
        <v>35</v>
      </c>
      <c r="G17" s="34" t="s">
        <v>5</v>
      </c>
      <c r="N17" s="35" t="s">
        <v>81</v>
      </c>
      <c r="O17" s="35" t="s">
        <v>3</v>
      </c>
      <c r="P17" s="35" t="s">
        <v>4</v>
      </c>
      <c r="Q17" s="36"/>
      <c r="R17" s="37"/>
      <c r="S17" s="37"/>
      <c r="T17" s="37"/>
      <c r="U17" s="37"/>
    </row>
    <row r="18" spans="2:21" ht="35.1" customHeight="1" x14ac:dyDescent="0.15">
      <c r="B18" s="18" t="s">
        <v>2</v>
      </c>
      <c r="C18" s="19" t="s">
        <v>25</v>
      </c>
      <c r="D18" s="39">
        <v>70000000</v>
      </c>
      <c r="E18" s="39">
        <v>70000000</v>
      </c>
      <c r="F18" s="38" t="s">
        <v>29</v>
      </c>
      <c r="G18" s="21"/>
      <c r="N18" s="37" t="s">
        <v>25</v>
      </c>
      <c r="O18" s="37">
        <f>SUMIFS($D$18:$D$38,$C$18:$C$38,"人件費")</f>
        <v>70000000</v>
      </c>
      <c r="P18" s="37">
        <f>SUMIFS($E$18:$E$38,$C$18:$C$38,"人件費")</f>
        <v>70000000</v>
      </c>
      <c r="Q18" s="37"/>
      <c r="R18" s="37"/>
      <c r="S18" s="37"/>
      <c r="T18" s="37"/>
      <c r="U18" s="37"/>
    </row>
    <row r="19" spans="2:21" ht="35.1" customHeight="1" x14ac:dyDescent="0.15">
      <c r="B19" s="22"/>
      <c r="C19" s="23" t="s">
        <v>26</v>
      </c>
      <c r="D19" s="39">
        <v>11000000</v>
      </c>
      <c r="E19" s="39">
        <v>10000000</v>
      </c>
      <c r="F19" s="39" t="s">
        <v>61</v>
      </c>
      <c r="G19" s="21"/>
      <c r="N19" s="37" t="s">
        <v>26</v>
      </c>
      <c r="O19" s="37">
        <f>SUMIFS($D$18:$D$38,$C$18:$C$38,"旅費")</f>
        <v>18700000</v>
      </c>
      <c r="P19" s="37">
        <f>SUMIFS($E$18:$E$38,$C$18:$C$38,"旅費")</f>
        <v>17000000</v>
      </c>
      <c r="Q19" s="37"/>
      <c r="R19" s="37"/>
      <c r="S19" s="37"/>
      <c r="T19" s="37"/>
      <c r="U19" s="37"/>
    </row>
    <row r="20" spans="2:21" ht="35.1" customHeight="1" x14ac:dyDescent="0.15">
      <c r="B20" s="22"/>
      <c r="C20" s="23" t="s">
        <v>26</v>
      </c>
      <c r="D20" s="39">
        <v>7700000</v>
      </c>
      <c r="E20" s="39">
        <v>7000000</v>
      </c>
      <c r="F20" s="39" t="s">
        <v>62</v>
      </c>
      <c r="G20" s="21"/>
      <c r="N20" s="37" t="s">
        <v>82</v>
      </c>
      <c r="O20" s="37">
        <f>SUMIFS($D$18:$D$38,$C$18:$C$38,"会場費")</f>
        <v>0</v>
      </c>
      <c r="P20" s="37">
        <f>SUMIFS($E$18:$E$38,$C$18:$C$38,"会場費")</f>
        <v>0</v>
      </c>
      <c r="Q20" s="37"/>
      <c r="R20" s="37"/>
      <c r="S20" s="37"/>
      <c r="T20" s="37"/>
      <c r="U20" s="37"/>
    </row>
    <row r="21" spans="2:21" ht="35.1" customHeight="1" x14ac:dyDescent="0.15">
      <c r="B21" s="22"/>
      <c r="C21" s="23" t="s">
        <v>42</v>
      </c>
      <c r="D21" s="39">
        <v>49500000</v>
      </c>
      <c r="E21" s="39">
        <v>45000000</v>
      </c>
      <c r="F21" s="39" t="s">
        <v>90</v>
      </c>
      <c r="G21" s="21"/>
      <c r="N21" s="37" t="s">
        <v>64</v>
      </c>
      <c r="O21" s="37">
        <f>SUMIFS($D$18:$D$38,$C$18:$C$38,"謝金")</f>
        <v>0</v>
      </c>
      <c r="P21" s="37">
        <f>SUMIFS($E$18:$E$38,$C$18:$C$38,"謝金")</f>
        <v>0</v>
      </c>
      <c r="Q21" s="37"/>
      <c r="R21" s="37"/>
      <c r="S21" s="37"/>
      <c r="T21" s="37"/>
      <c r="U21" s="37"/>
    </row>
    <row r="22" spans="2:21" ht="35.1" customHeight="1" x14ac:dyDescent="0.15">
      <c r="B22" s="22"/>
      <c r="C22" s="23" t="s">
        <v>56</v>
      </c>
      <c r="D22" s="39">
        <v>48400000</v>
      </c>
      <c r="E22" s="39">
        <v>44000000</v>
      </c>
      <c r="F22" s="39" t="s">
        <v>91</v>
      </c>
      <c r="G22" s="21"/>
      <c r="I22" s="40"/>
      <c r="N22" s="37" t="s">
        <v>102</v>
      </c>
      <c r="O22" s="37">
        <f>SUMIFS($D$18:$D$38,$C$18:$C$38,"借料及び損料")</f>
        <v>0</v>
      </c>
      <c r="P22" s="37">
        <f>SUMIFS($E$18:$E$38,$C$18:$C$38,"借料及び損料")</f>
        <v>0</v>
      </c>
      <c r="Q22" s="37"/>
      <c r="R22" s="37"/>
      <c r="S22" s="37"/>
      <c r="T22" s="37"/>
      <c r="U22" s="37"/>
    </row>
    <row r="23" spans="2:21" ht="35.1" customHeight="1" x14ac:dyDescent="0.15">
      <c r="B23" s="22"/>
      <c r="C23" s="23" t="s">
        <v>59</v>
      </c>
      <c r="D23" s="39">
        <v>23000000</v>
      </c>
      <c r="E23" s="39">
        <v>23000000</v>
      </c>
      <c r="F23" s="38" t="s">
        <v>92</v>
      </c>
      <c r="G23" s="21"/>
      <c r="I23" s="40"/>
      <c r="N23" s="37" t="s">
        <v>83</v>
      </c>
      <c r="O23" s="37">
        <f>SUMIFS($D$18:$D$38,$C$18:$C$38,"消耗品費")</f>
        <v>0</v>
      </c>
      <c r="P23" s="37">
        <f>SUMIFS($E$18:$E$38,$C$18:$C$38,"消耗品費")</f>
        <v>0</v>
      </c>
      <c r="Q23" s="37"/>
      <c r="R23" s="37"/>
      <c r="S23" s="37"/>
      <c r="T23" s="37"/>
      <c r="U23" s="37"/>
    </row>
    <row r="24" spans="2:21" ht="35.1" customHeight="1" x14ac:dyDescent="0.15">
      <c r="B24" s="22"/>
      <c r="C24" s="23"/>
      <c r="D24" s="39"/>
      <c r="E24" s="39"/>
      <c r="F24" s="39"/>
      <c r="G24" s="21"/>
      <c r="N24" s="37" t="s">
        <v>84</v>
      </c>
      <c r="O24" s="37">
        <f>SUMIFS($D$18:$D$38,$C$18:$C$38,"機械設備費・システム購入費（実証事業に限る）")</f>
        <v>48400000</v>
      </c>
      <c r="P24" s="37">
        <f>SUMIFS($E$18:$E$38,$C$18:$C$38,"機械設備費・システム購入費（実証事業に限る）")</f>
        <v>44000000</v>
      </c>
      <c r="Q24" s="37"/>
      <c r="R24" s="37"/>
      <c r="S24" s="37"/>
      <c r="T24" s="37"/>
      <c r="U24" s="37"/>
    </row>
    <row r="25" spans="2:21" ht="35.1" customHeight="1" x14ac:dyDescent="0.15">
      <c r="B25" s="22"/>
      <c r="C25" s="23"/>
      <c r="D25" s="39"/>
      <c r="E25" s="39"/>
      <c r="F25" s="39"/>
      <c r="G25" s="21"/>
      <c r="N25" s="37" t="s">
        <v>42</v>
      </c>
      <c r="O25" s="37">
        <f>SUMIFS($D$18:$D$38,$C$18:$C$38,"委託・外注費")</f>
        <v>49500000</v>
      </c>
      <c r="P25" s="37">
        <f>SUMIFS($E$18:$E$38,$C$18:$C$38,"委託・外注費")</f>
        <v>45000000</v>
      </c>
      <c r="Q25" s="37"/>
      <c r="R25" s="37"/>
      <c r="S25" s="37"/>
      <c r="T25" s="37"/>
      <c r="U25" s="37"/>
    </row>
    <row r="26" spans="2:21" ht="35.1" customHeight="1" x14ac:dyDescent="0.15">
      <c r="B26" s="22"/>
      <c r="C26" s="23"/>
      <c r="D26" s="39"/>
      <c r="E26" s="39"/>
      <c r="F26" s="39"/>
      <c r="G26" s="21"/>
      <c r="N26" s="37" t="s">
        <v>86</v>
      </c>
      <c r="O26" s="37">
        <f>SUMIFS($D$18:$D$38,$C$18:$C$38,"印刷製本費")</f>
        <v>0</v>
      </c>
      <c r="P26" s="37">
        <f>SUMIFS($E$18:$E$38,$C$18:$C$38,"印刷製本費")</f>
        <v>0</v>
      </c>
      <c r="Q26" s="37"/>
      <c r="R26" s="37"/>
      <c r="S26" s="37"/>
      <c r="T26" s="37"/>
      <c r="U26" s="37"/>
    </row>
    <row r="27" spans="2:21" ht="35.1" customHeight="1" x14ac:dyDescent="0.15">
      <c r="B27" s="22"/>
      <c r="C27" s="23"/>
      <c r="D27" s="39"/>
      <c r="E27" s="39"/>
      <c r="F27" s="39"/>
      <c r="G27" s="21"/>
      <c r="N27" s="37" t="s">
        <v>87</v>
      </c>
      <c r="O27" s="37">
        <f>SUMIFS($D$18:$D$38,$C$18:$C$38,"補助員人件費")</f>
        <v>23000000</v>
      </c>
      <c r="P27" s="37">
        <f>SUMIFS($E$18:$E$38,$C$18:$C$38,"補助員人件費")</f>
        <v>23000000</v>
      </c>
      <c r="Q27" s="37"/>
      <c r="R27" s="37"/>
      <c r="S27" s="37"/>
      <c r="T27" s="37"/>
      <c r="U27" s="37"/>
    </row>
    <row r="28" spans="2:21" ht="35.1" customHeight="1" x14ac:dyDescent="0.15">
      <c r="B28" s="22"/>
      <c r="C28" s="23"/>
      <c r="D28" s="39"/>
      <c r="E28" s="39"/>
      <c r="F28" s="39"/>
      <c r="G28" s="21"/>
      <c r="N28" s="37" t="s">
        <v>88</v>
      </c>
      <c r="O28" s="37">
        <f>SUMIFS($D$18:$D$38,$C$18:$C$38,"その他諸経費")</f>
        <v>0</v>
      </c>
      <c r="P28" s="37">
        <f>SUMIFS($E$18:$E$38,$C$18:$C$38,"その他諸経費")</f>
        <v>0</v>
      </c>
      <c r="Q28" s="37"/>
      <c r="R28" s="37"/>
      <c r="S28" s="37"/>
      <c r="T28" s="37"/>
      <c r="U28" s="37"/>
    </row>
    <row r="29" spans="2:21" ht="35.1" customHeight="1" x14ac:dyDescent="0.15">
      <c r="B29" s="22"/>
      <c r="C29" s="23"/>
      <c r="D29" s="39"/>
      <c r="E29" s="39"/>
      <c r="F29" s="39"/>
      <c r="G29" s="21"/>
      <c r="N29" s="37"/>
      <c r="O29" s="37"/>
      <c r="P29" s="37"/>
      <c r="Q29" s="37"/>
      <c r="R29" s="37"/>
      <c r="S29" s="37"/>
      <c r="T29" s="37"/>
      <c r="U29" s="37"/>
    </row>
    <row r="30" spans="2:21" ht="35.1" customHeight="1" x14ac:dyDescent="0.15">
      <c r="B30" s="22"/>
      <c r="C30" s="23"/>
      <c r="D30" s="39"/>
      <c r="E30" s="39"/>
      <c r="F30" s="39"/>
      <c r="G30" s="21"/>
      <c r="N30" s="37"/>
      <c r="O30" s="37"/>
      <c r="P30" s="37"/>
      <c r="Q30" s="37"/>
      <c r="R30" s="37"/>
      <c r="S30" s="37"/>
      <c r="T30" s="37"/>
      <c r="U30" s="37"/>
    </row>
    <row r="31" spans="2:21" ht="35.1" customHeight="1" x14ac:dyDescent="0.15">
      <c r="B31" s="22"/>
      <c r="C31" s="23"/>
      <c r="D31" s="39"/>
      <c r="E31" s="39"/>
      <c r="F31" s="39"/>
      <c r="G31" s="21"/>
      <c r="N31" s="37"/>
      <c r="O31" s="37"/>
      <c r="P31" s="37"/>
      <c r="Q31" s="37"/>
      <c r="R31" s="37"/>
      <c r="S31" s="37"/>
      <c r="T31" s="37"/>
      <c r="U31" s="37"/>
    </row>
    <row r="32" spans="2:21" ht="35.1" customHeight="1" x14ac:dyDescent="0.15">
      <c r="B32" s="22"/>
      <c r="C32" s="23"/>
      <c r="D32" s="39"/>
      <c r="E32" s="39"/>
      <c r="F32" s="39"/>
      <c r="G32" s="21"/>
      <c r="N32" s="37"/>
      <c r="O32" s="37"/>
      <c r="P32" s="37"/>
      <c r="Q32" s="37"/>
      <c r="R32" s="37"/>
      <c r="S32" s="37"/>
      <c r="T32" s="37"/>
      <c r="U32" s="37"/>
    </row>
    <row r="33" spans="2:21" ht="35.1" customHeight="1" x14ac:dyDescent="0.15">
      <c r="B33" s="22"/>
      <c r="C33" s="23"/>
      <c r="D33" s="39"/>
      <c r="E33" s="39"/>
      <c r="F33" s="39"/>
      <c r="G33" s="21"/>
      <c r="N33" s="37"/>
      <c r="O33" s="37"/>
      <c r="P33" s="37"/>
      <c r="Q33" s="37"/>
      <c r="R33" s="37"/>
      <c r="S33" s="37"/>
      <c r="T33" s="37"/>
      <c r="U33" s="37"/>
    </row>
    <row r="34" spans="2:21" ht="35.1" customHeight="1" x14ac:dyDescent="0.15">
      <c r="B34" s="22"/>
      <c r="C34" s="23"/>
      <c r="D34" s="39"/>
      <c r="E34" s="39"/>
      <c r="F34" s="39"/>
      <c r="G34" s="21"/>
      <c r="N34" s="37"/>
      <c r="O34" s="37"/>
      <c r="P34" s="37"/>
      <c r="Q34" s="37"/>
      <c r="R34" s="37"/>
      <c r="S34" s="37"/>
      <c r="T34" s="37"/>
      <c r="U34" s="37"/>
    </row>
    <row r="35" spans="2:21" ht="35.1" customHeight="1" x14ac:dyDescent="0.15">
      <c r="B35" s="22"/>
      <c r="C35" s="23"/>
      <c r="D35" s="39"/>
      <c r="E35" s="39"/>
      <c r="F35" s="39"/>
      <c r="G35" s="21"/>
      <c r="N35" s="37"/>
      <c r="O35" s="37"/>
      <c r="P35" s="37"/>
      <c r="Q35" s="37"/>
      <c r="R35" s="37"/>
      <c r="S35" s="37"/>
      <c r="T35" s="37"/>
      <c r="U35" s="37"/>
    </row>
    <row r="36" spans="2:21" ht="35.1" customHeight="1" x14ac:dyDescent="0.15">
      <c r="B36" s="22"/>
      <c r="C36" s="23"/>
      <c r="D36" s="39"/>
      <c r="E36" s="39"/>
      <c r="F36" s="39"/>
      <c r="G36" s="21"/>
      <c r="N36" s="37"/>
      <c r="O36" s="37"/>
      <c r="P36" s="37"/>
      <c r="Q36" s="37"/>
      <c r="R36" s="37"/>
      <c r="S36" s="37"/>
      <c r="T36" s="37"/>
      <c r="U36" s="37"/>
    </row>
    <row r="37" spans="2:21" ht="35.1" customHeight="1" x14ac:dyDescent="0.15">
      <c r="B37" s="22"/>
      <c r="C37" s="23"/>
      <c r="D37" s="39"/>
      <c r="E37" s="39"/>
      <c r="F37" s="39"/>
      <c r="G37" s="21"/>
      <c r="N37" s="37"/>
      <c r="O37" s="37"/>
      <c r="P37" s="37"/>
      <c r="Q37" s="37"/>
      <c r="R37" s="37"/>
      <c r="S37" s="37"/>
      <c r="T37" s="37"/>
      <c r="U37" s="37"/>
    </row>
    <row r="38" spans="2:21" ht="35.1" customHeight="1" thickBot="1" x14ac:dyDescent="0.2">
      <c r="B38" s="22"/>
      <c r="C38" s="56"/>
      <c r="D38" s="57"/>
      <c r="E38" s="57"/>
      <c r="F38" s="57"/>
      <c r="G38" s="21"/>
      <c r="N38" s="37"/>
      <c r="O38" s="37"/>
      <c r="P38" s="37"/>
      <c r="Q38" s="37"/>
      <c r="R38" s="37"/>
      <c r="S38" s="37"/>
      <c r="T38" s="37"/>
      <c r="U38" s="37"/>
    </row>
    <row r="39" spans="2:21" ht="30" customHeight="1" thickBot="1" x14ac:dyDescent="0.2">
      <c r="B39" s="26"/>
      <c r="C39" s="27" t="s">
        <v>7</v>
      </c>
      <c r="D39" s="63">
        <f>SUM(D18:D38)</f>
        <v>209600000</v>
      </c>
      <c r="E39" s="63">
        <f>SUM(E18:E38)</f>
        <v>199000000</v>
      </c>
      <c r="F39" s="28"/>
      <c r="G39" s="64">
        <f>IF(ISBLANK(D13),0,IF(D12="FS事業",IF(ROUNDDOWN(IF(D13="１/２以内",(E39*1/2),(E39*2/3)),0)&gt;100000000,"補助金上限額を超えています",ROUNDDOWN(IF(D13="１/２以内",(E39*1/2),(E39*2/3)),0)),IF(ROUNDDOWN(IF(D13="１/２以内",(E39*1/2),(E39*2/3)),0)&gt;500000000,"補助金上限額を超えています",ROUNDDOWN(IF(D13="１/２以内",(E39*1/2),(E39*2/3)),0))))</f>
        <v>99500000</v>
      </c>
      <c r="N39" s="37"/>
      <c r="O39" s="37"/>
      <c r="P39" s="37">
        <f>SUM(P18:P28)</f>
        <v>199000000</v>
      </c>
      <c r="Q39" s="37"/>
      <c r="R39" s="37"/>
      <c r="S39" s="37"/>
      <c r="T39" s="37"/>
      <c r="U39" s="37"/>
    </row>
    <row r="41" spans="2:21" x14ac:dyDescent="0.15">
      <c r="B41" s="12" t="s">
        <v>40</v>
      </c>
    </row>
    <row r="42" spans="2:21" ht="15" customHeight="1" x14ac:dyDescent="0.15"/>
    <row r="43" spans="2:21" ht="15" customHeight="1" x14ac:dyDescent="0.15"/>
    <row r="44" spans="2:21" ht="15" customHeight="1" x14ac:dyDescent="0.15"/>
    <row r="45" spans="2:21" ht="24" customHeight="1" x14ac:dyDescent="0.15">
      <c r="B45" s="4" t="s">
        <v>10</v>
      </c>
      <c r="D45" s="2"/>
    </row>
    <row r="46" spans="2:21" ht="30" customHeight="1" x14ac:dyDescent="0.15">
      <c r="B46" s="8" t="s">
        <v>11</v>
      </c>
      <c r="C46" s="46" t="s">
        <v>3</v>
      </c>
      <c r="D46" s="124">
        <f>D39</f>
        <v>209600000</v>
      </c>
      <c r="E46" s="124"/>
      <c r="F46" s="101" t="s">
        <v>65</v>
      </c>
      <c r="G46" s="102"/>
      <c r="H46" s="102"/>
    </row>
    <row r="47" spans="2:21" ht="30" customHeight="1" x14ac:dyDescent="0.15">
      <c r="B47" s="8" t="s">
        <v>12</v>
      </c>
      <c r="C47" s="46" t="s">
        <v>15</v>
      </c>
      <c r="D47" s="124">
        <f>IF(E15="",E14,E15)</f>
        <v>99500000</v>
      </c>
      <c r="E47" s="124"/>
      <c r="F47" s="101" t="s">
        <v>97</v>
      </c>
      <c r="G47" s="102"/>
      <c r="H47" s="102"/>
      <c r="I47" s="47"/>
    </row>
    <row r="48" spans="2:21" ht="34.5" customHeight="1" x14ac:dyDescent="0.15">
      <c r="B48" s="8" t="s">
        <v>13</v>
      </c>
      <c r="C48" s="48" t="s">
        <v>33</v>
      </c>
      <c r="D48" s="125" t="s">
        <v>31</v>
      </c>
      <c r="E48" s="125"/>
      <c r="F48" s="7" t="s">
        <v>23</v>
      </c>
      <c r="G48" s="6"/>
      <c r="H48" s="7"/>
      <c r="I48" s="47"/>
    </row>
    <row r="49" spans="2:9" ht="39" customHeight="1" x14ac:dyDescent="0.15">
      <c r="B49" s="8" t="s">
        <v>18</v>
      </c>
      <c r="C49" s="49" t="s">
        <v>16</v>
      </c>
      <c r="D49" s="124">
        <v>0</v>
      </c>
      <c r="E49" s="124"/>
      <c r="F49" s="7" t="s">
        <v>20</v>
      </c>
      <c r="G49" s="6"/>
      <c r="H49" s="7"/>
      <c r="I49" s="47"/>
    </row>
    <row r="50" spans="2:9" ht="36.75" customHeight="1" x14ac:dyDescent="0.15">
      <c r="B50" s="8"/>
      <c r="C50" s="49" t="s">
        <v>19</v>
      </c>
      <c r="D50" s="126" t="s">
        <v>30</v>
      </c>
      <c r="E50" s="126"/>
      <c r="F50" s="7" t="s">
        <v>23</v>
      </c>
      <c r="G50" s="6"/>
      <c r="H50" s="7"/>
    </row>
    <row r="51" spans="2:9" ht="30" customHeight="1" x14ac:dyDescent="0.15">
      <c r="B51" s="8" t="s">
        <v>36</v>
      </c>
      <c r="C51" s="31" t="s">
        <v>17</v>
      </c>
      <c r="D51" s="118">
        <f>D46-D47-D49</f>
        <v>110100000</v>
      </c>
      <c r="E51" s="118"/>
      <c r="F51" s="101" t="s">
        <v>89</v>
      </c>
      <c r="G51" s="102"/>
      <c r="H51" s="102"/>
    </row>
    <row r="52" spans="2:9" ht="30" customHeight="1" x14ac:dyDescent="0.15">
      <c r="B52" s="8" t="s">
        <v>37</v>
      </c>
      <c r="C52" s="50" t="s">
        <v>44</v>
      </c>
      <c r="D52" s="119">
        <v>0</v>
      </c>
      <c r="E52" s="120"/>
      <c r="F52" s="7" t="s">
        <v>21</v>
      </c>
      <c r="G52" s="6"/>
      <c r="H52" s="7"/>
    </row>
    <row r="53" spans="2:9" ht="58.5" x14ac:dyDescent="0.15">
      <c r="C53" s="49" t="s">
        <v>24</v>
      </c>
      <c r="D53" s="121"/>
      <c r="E53" s="122"/>
      <c r="F53" s="122"/>
      <c r="G53" s="123"/>
    </row>
  </sheetData>
  <sheetProtection sheet="1" objects="1" scenarios="1"/>
  <mergeCells count="20">
    <mergeCell ref="B6:H6"/>
    <mergeCell ref="B7:H7"/>
    <mergeCell ref="D11:F11"/>
    <mergeCell ref="D12:E12"/>
    <mergeCell ref="D13:E13"/>
    <mergeCell ref="F13:I13"/>
    <mergeCell ref="D46:E46"/>
    <mergeCell ref="F46:H46"/>
    <mergeCell ref="B14:B15"/>
    <mergeCell ref="C14:C15"/>
    <mergeCell ref="F15:I15"/>
    <mergeCell ref="D51:E51"/>
    <mergeCell ref="F51:H51"/>
    <mergeCell ref="D52:E52"/>
    <mergeCell ref="D53:G53"/>
    <mergeCell ref="D47:E47"/>
    <mergeCell ref="F47:H47"/>
    <mergeCell ref="D48:E48"/>
    <mergeCell ref="D49:E49"/>
    <mergeCell ref="D50:E50"/>
  </mergeCells>
  <phoneticPr fontId="2"/>
  <conditionalFormatting sqref="C18:F38">
    <cfRule type="expression" dxfId="49" priority="1">
      <formula>C18=""</formula>
    </cfRule>
  </conditionalFormatting>
  <conditionalFormatting sqref="D11:D13">
    <cfRule type="expression" dxfId="48" priority="2">
      <formula>D11=""</formula>
    </cfRule>
  </conditionalFormatting>
  <conditionalFormatting sqref="D46:D53">
    <cfRule type="expression" dxfId="47" priority="3">
      <formula>D46=""</formula>
    </cfRule>
  </conditionalFormatting>
  <conditionalFormatting sqref="E15">
    <cfRule type="expression" dxfId="46" priority="5">
      <formula>E15=""</formula>
    </cfRule>
  </conditionalFormatting>
  <dataValidations count="4">
    <dataValidation type="list" allowBlank="1" showInputMessage="1" showErrorMessage="1" sqref="D12:E12" xr:uid="{834878DA-E1FC-4C91-88D9-350E8EC905F3}">
      <formula1>"FS事業,実証事業"</formula1>
    </dataValidation>
    <dataValidation type="list" allowBlank="1" showInputMessage="1" showErrorMessage="1" sqref="D50" xr:uid="{7BF5FDC7-7E5A-4E88-98E4-12234C1715FC}">
      <formula1>"あり,なし"</formula1>
    </dataValidation>
    <dataValidation type="list" allowBlank="1" showInputMessage="1" showErrorMessage="1" sqref="C18:C38" xr:uid="{31532500-5BF4-4401-8931-21D445564E59}">
      <formula1>"人件費,旅費,会場費,謝金,借料及び損料,消耗品費,機械設備費・システム購入費（実証事業に限る）,委託・外注費,印刷製本費,補助員人件費,その他諸経費"</formula1>
    </dataValidation>
    <dataValidation type="whole" allowBlank="1" showInputMessage="1" showErrorMessage="1" errorTitle="申請額が補助率を超えています" error="申請額が補助率を超えています" sqref="E15" xr:uid="{6425359B-B427-4A5D-B34C-57E5466E49F1}">
      <formula1>0</formula1>
      <formula2>E14</formula2>
    </dataValidation>
  </dataValidations>
  <pageMargins left="0.7" right="0.7" top="0.75" bottom="0.75" header="0.3" footer="0.3"/>
  <pageSetup paperSize="9" scale="57" fitToHeight="0" orientation="portrait" r:id="rId1"/>
  <rowBreaks count="1" manualBreakCount="1">
    <brk id="42" min="1" max="8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E304DDD-D251-47C0-9B30-B037A80494D0}">
          <x14:formula1>
            <xm:f>入力規則!$C$3:$C$4</xm:f>
          </x14:formula1>
          <xm:sqref>D48</xm:sqref>
        </x14:dataValidation>
        <x14:dataValidation type="list" allowBlank="1" showInputMessage="1" showErrorMessage="1" xr:uid="{CD15C7A6-7D46-49C2-8262-36ED8BC9EFA4}">
          <x14:formula1>
            <xm:f>入力規則!$B$3:$B$4</xm:f>
          </x14:formula1>
          <xm:sqref>D13:E13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B1:U53"/>
  <sheetViews>
    <sheetView showGridLines="0" view="pageBreakPreview" zoomScale="90" zoomScaleNormal="100" zoomScaleSheetLayoutView="90" workbookViewId="0">
      <selection activeCell="D11" sqref="D11:F11"/>
    </sheetView>
  </sheetViews>
  <sheetFormatPr defaultColWidth="8.875" defaultRowHeight="19.5" x14ac:dyDescent="0.15"/>
  <cols>
    <col min="1" max="1" width="2.875" style="2" customWidth="1"/>
    <col min="2" max="2" width="9.5" style="2" customWidth="1"/>
    <col min="3" max="3" width="28.875" style="2" customWidth="1"/>
    <col min="4" max="5" width="18.875" style="3" customWidth="1"/>
    <col min="6" max="6" width="45.625" style="3" customWidth="1"/>
    <col min="7" max="7" width="16.625" style="3" customWidth="1"/>
    <col min="8" max="8" width="6.5" style="2" customWidth="1"/>
    <col min="9" max="10" width="8.875" style="2"/>
    <col min="11" max="11" width="8.875" style="2" customWidth="1"/>
    <col min="12" max="14" width="8.875" style="2"/>
    <col min="15" max="16" width="8.875" style="2" customWidth="1"/>
    <col min="17" max="17" width="8.875" style="2"/>
    <col min="18" max="18" width="8.875" style="2" customWidth="1"/>
    <col min="19" max="16384" width="8.875" style="2"/>
  </cols>
  <sheetData>
    <row r="1" spans="2:9" x14ac:dyDescent="0.15">
      <c r="I1" s="71" t="s">
        <v>201</v>
      </c>
    </row>
    <row r="2" spans="2:9" x14ac:dyDescent="0.15">
      <c r="B2" s="2" t="s">
        <v>34</v>
      </c>
    </row>
    <row r="6" spans="2:9" ht="44.25" customHeight="1" x14ac:dyDescent="0.15">
      <c r="B6" s="108" t="s">
        <v>179</v>
      </c>
      <c r="C6" s="109"/>
      <c r="D6" s="109"/>
      <c r="E6" s="109"/>
      <c r="F6" s="109"/>
      <c r="G6" s="109"/>
      <c r="H6" s="109"/>
    </row>
    <row r="7" spans="2:9" x14ac:dyDescent="0.15">
      <c r="B7" s="110" t="s">
        <v>43</v>
      </c>
      <c r="C7" s="110"/>
      <c r="D7" s="110"/>
      <c r="E7" s="110"/>
      <c r="F7" s="110"/>
      <c r="G7" s="110"/>
      <c r="H7" s="110"/>
    </row>
    <row r="10" spans="2:9" ht="21.6" customHeight="1" x14ac:dyDescent="0.15">
      <c r="B10" s="4" t="s">
        <v>9</v>
      </c>
      <c r="D10" s="2"/>
    </row>
    <row r="11" spans="2:9" ht="39.6" customHeight="1" x14ac:dyDescent="0.15">
      <c r="B11" s="8" t="s">
        <v>11</v>
      </c>
      <c r="C11" s="5" t="s">
        <v>6</v>
      </c>
      <c r="D11" s="137"/>
      <c r="E11" s="138"/>
      <c r="F11" s="139"/>
    </row>
    <row r="12" spans="2:9" ht="39" customHeight="1" x14ac:dyDescent="0.15">
      <c r="B12" s="8" t="s">
        <v>12</v>
      </c>
      <c r="C12" s="9" t="s">
        <v>41</v>
      </c>
      <c r="D12" s="142"/>
      <c r="E12" s="142"/>
      <c r="F12" s="12" t="s">
        <v>22</v>
      </c>
    </row>
    <row r="13" spans="2:9" ht="49.9" customHeight="1" x14ac:dyDescent="0.15">
      <c r="B13" s="8" t="s">
        <v>13</v>
      </c>
      <c r="C13" s="10" t="s">
        <v>8</v>
      </c>
      <c r="D13" s="140"/>
      <c r="E13" s="141"/>
      <c r="F13" s="135" t="s">
        <v>176</v>
      </c>
      <c r="G13" s="136"/>
      <c r="H13" s="136"/>
      <c r="I13" s="136"/>
    </row>
    <row r="14" spans="2:9" ht="30" customHeight="1" x14ac:dyDescent="0.15">
      <c r="B14" s="115" t="s">
        <v>18</v>
      </c>
      <c r="C14" s="127" t="s">
        <v>5</v>
      </c>
      <c r="D14" s="31" t="s">
        <v>98</v>
      </c>
      <c r="E14" s="51">
        <f>G39</f>
        <v>0</v>
      </c>
      <c r="F14" s="7" t="s">
        <v>96</v>
      </c>
      <c r="G14" s="7"/>
    </row>
    <row r="15" spans="2:9" ht="54" customHeight="1" x14ac:dyDescent="0.15">
      <c r="B15" s="117"/>
      <c r="C15" s="128"/>
      <c r="D15" s="32" t="s">
        <v>105</v>
      </c>
      <c r="E15" s="52"/>
      <c r="F15" s="101" t="s">
        <v>99</v>
      </c>
      <c r="G15" s="102"/>
      <c r="H15" s="102"/>
      <c r="I15" s="102"/>
    </row>
    <row r="16" spans="2:9" ht="30" customHeight="1" thickBot="1" x14ac:dyDescent="0.2">
      <c r="B16" s="8" t="s">
        <v>38</v>
      </c>
      <c r="C16" s="13" t="s">
        <v>14</v>
      </c>
      <c r="D16" s="12"/>
      <c r="E16" s="33" t="str">
        <f>IF(E15&gt;E14,"申請額が補助率を超えています。","")</f>
        <v/>
      </c>
      <c r="F16" s="11"/>
    </row>
    <row r="17" spans="2:21" ht="29.85" customHeight="1" thickBot="1" x14ac:dyDescent="0.2">
      <c r="B17" s="14" t="s">
        <v>0</v>
      </c>
      <c r="C17" s="15" t="s">
        <v>1</v>
      </c>
      <c r="D17" s="16" t="s">
        <v>3</v>
      </c>
      <c r="E17" s="16" t="s">
        <v>4</v>
      </c>
      <c r="F17" s="16" t="s">
        <v>35</v>
      </c>
      <c r="G17" s="34" t="s">
        <v>5</v>
      </c>
      <c r="N17" s="35" t="s">
        <v>81</v>
      </c>
      <c r="O17" s="35" t="s">
        <v>3</v>
      </c>
      <c r="P17" s="35" t="s">
        <v>4</v>
      </c>
      <c r="Q17" s="36"/>
      <c r="R17" s="37"/>
      <c r="S17" s="37"/>
      <c r="T17" s="37"/>
      <c r="U17" s="37"/>
    </row>
    <row r="18" spans="2:21" ht="35.1" customHeight="1" x14ac:dyDescent="0.15">
      <c r="B18" s="18" t="s">
        <v>2</v>
      </c>
      <c r="C18" s="53"/>
      <c r="D18" s="42"/>
      <c r="E18" s="42"/>
      <c r="F18" s="54"/>
      <c r="G18" s="21"/>
      <c r="N18" s="37" t="s">
        <v>77</v>
      </c>
      <c r="O18" s="37">
        <f>SUMIFS($D$18:$D$38,$C$18:$C$38,$N18)</f>
        <v>0</v>
      </c>
      <c r="P18" s="37">
        <f>SUMIFS($E$18:$E$38,$C$18:$C$38,$N18)</f>
        <v>0</v>
      </c>
      <c r="Q18" s="37"/>
      <c r="R18" s="37"/>
      <c r="S18" s="37"/>
      <c r="T18" s="37"/>
      <c r="U18" s="37"/>
    </row>
    <row r="19" spans="2:21" ht="35.1" customHeight="1" x14ac:dyDescent="0.15">
      <c r="B19" s="22"/>
      <c r="C19" s="41"/>
      <c r="D19" s="42"/>
      <c r="E19" s="42"/>
      <c r="F19" s="42"/>
      <c r="G19" s="21"/>
      <c r="N19" s="37" t="s">
        <v>80</v>
      </c>
      <c r="O19" s="37">
        <f t="shared" ref="O19:O28" si="0">SUMIFS($D$18:$D$38,$C$18:$C$38,$N19)</f>
        <v>0</v>
      </c>
      <c r="P19" s="37">
        <f t="shared" ref="P19:P28" si="1">SUMIFS($E$18:$E$38,$C$18:$C$38,$N19)</f>
        <v>0</v>
      </c>
      <c r="Q19" s="37"/>
      <c r="R19" s="37"/>
      <c r="S19" s="37"/>
      <c r="T19" s="37"/>
      <c r="U19" s="37"/>
    </row>
    <row r="20" spans="2:21" ht="35.1" customHeight="1" x14ac:dyDescent="0.15">
      <c r="B20" s="22"/>
      <c r="C20" s="41"/>
      <c r="D20" s="42"/>
      <c r="E20" s="42"/>
      <c r="F20" s="42"/>
      <c r="G20" s="21"/>
      <c r="N20" s="37" t="s">
        <v>82</v>
      </c>
      <c r="O20" s="37">
        <f t="shared" si="0"/>
        <v>0</v>
      </c>
      <c r="P20" s="37">
        <f t="shared" si="1"/>
        <v>0</v>
      </c>
      <c r="Q20" s="37"/>
      <c r="R20" s="37"/>
      <c r="S20" s="37"/>
      <c r="T20" s="37"/>
      <c r="U20" s="37"/>
    </row>
    <row r="21" spans="2:21" ht="35.1" customHeight="1" x14ac:dyDescent="0.15">
      <c r="B21" s="22"/>
      <c r="C21" s="41"/>
      <c r="D21" s="42"/>
      <c r="E21" s="42"/>
      <c r="F21" s="42"/>
      <c r="G21" s="21"/>
      <c r="N21" s="37" t="s">
        <v>64</v>
      </c>
      <c r="O21" s="37">
        <f t="shared" si="0"/>
        <v>0</v>
      </c>
      <c r="P21" s="37">
        <f>SUMIFS($E$18:$E$38,$C$18:$C$38,$N21)</f>
        <v>0</v>
      </c>
      <c r="Q21" s="37"/>
      <c r="R21" s="37"/>
      <c r="S21" s="37"/>
      <c r="T21" s="37"/>
      <c r="U21" s="37"/>
    </row>
    <row r="22" spans="2:21" ht="35.1" customHeight="1" x14ac:dyDescent="0.15">
      <c r="B22" s="22"/>
      <c r="C22" s="41"/>
      <c r="D22" s="42"/>
      <c r="E22" s="42"/>
      <c r="F22" s="42"/>
      <c r="G22" s="21"/>
      <c r="I22" s="40"/>
      <c r="N22" s="37" t="s">
        <v>102</v>
      </c>
      <c r="O22" s="37">
        <f t="shared" si="0"/>
        <v>0</v>
      </c>
      <c r="P22" s="37">
        <f t="shared" si="1"/>
        <v>0</v>
      </c>
      <c r="Q22" s="37"/>
      <c r="R22" s="37"/>
      <c r="S22" s="37"/>
      <c r="T22" s="37"/>
      <c r="U22" s="37"/>
    </row>
    <row r="23" spans="2:21" ht="35.1" customHeight="1" x14ac:dyDescent="0.15">
      <c r="B23" s="22"/>
      <c r="C23" s="41"/>
      <c r="D23" s="42"/>
      <c r="E23" s="42"/>
      <c r="F23" s="42"/>
      <c r="G23" s="21"/>
      <c r="I23" s="40"/>
      <c r="N23" s="37" t="s">
        <v>83</v>
      </c>
      <c r="O23" s="37">
        <f t="shared" si="0"/>
        <v>0</v>
      </c>
      <c r="P23" s="37">
        <f t="shared" si="1"/>
        <v>0</v>
      </c>
      <c r="Q23" s="37"/>
      <c r="R23" s="37"/>
      <c r="S23" s="37"/>
      <c r="T23" s="37"/>
      <c r="U23" s="37"/>
    </row>
    <row r="24" spans="2:21" ht="35.1" customHeight="1" x14ac:dyDescent="0.15">
      <c r="B24" s="22"/>
      <c r="C24" s="41"/>
      <c r="D24" s="42"/>
      <c r="E24" s="42"/>
      <c r="F24" s="42"/>
      <c r="G24" s="21"/>
      <c r="N24" s="37" t="s">
        <v>84</v>
      </c>
      <c r="O24" s="37">
        <f t="shared" si="0"/>
        <v>0</v>
      </c>
      <c r="P24" s="37">
        <f t="shared" si="1"/>
        <v>0</v>
      </c>
      <c r="Q24" s="37"/>
      <c r="R24" s="37"/>
      <c r="S24" s="37"/>
      <c r="T24" s="37"/>
      <c r="U24" s="37"/>
    </row>
    <row r="25" spans="2:21" ht="35.1" customHeight="1" x14ac:dyDescent="0.15">
      <c r="B25" s="22"/>
      <c r="C25" s="41"/>
      <c r="D25" s="42"/>
      <c r="E25" s="42"/>
      <c r="F25" s="42"/>
      <c r="G25" s="21"/>
      <c r="N25" s="37" t="s">
        <v>42</v>
      </c>
      <c r="O25" s="37">
        <f t="shared" si="0"/>
        <v>0</v>
      </c>
      <c r="P25" s="37">
        <f t="shared" si="1"/>
        <v>0</v>
      </c>
      <c r="Q25" s="37"/>
      <c r="R25" s="37"/>
      <c r="S25" s="37"/>
      <c r="T25" s="37"/>
      <c r="U25" s="37"/>
    </row>
    <row r="26" spans="2:21" ht="35.1" customHeight="1" x14ac:dyDescent="0.15">
      <c r="B26" s="22"/>
      <c r="C26" s="41"/>
      <c r="D26" s="42"/>
      <c r="E26" s="42"/>
      <c r="F26" s="42"/>
      <c r="G26" s="21"/>
      <c r="N26" s="37" t="s">
        <v>86</v>
      </c>
      <c r="O26" s="37">
        <f t="shared" si="0"/>
        <v>0</v>
      </c>
      <c r="P26" s="37">
        <f>SUMIFS($E$18:$E$38,$C$18:$C$38,$N26)</f>
        <v>0</v>
      </c>
      <c r="Q26" s="37"/>
      <c r="R26" s="37"/>
      <c r="S26" s="37"/>
      <c r="T26" s="37"/>
      <c r="U26" s="37"/>
    </row>
    <row r="27" spans="2:21" ht="35.1" customHeight="1" x14ac:dyDescent="0.15">
      <c r="B27" s="22"/>
      <c r="C27" s="41"/>
      <c r="D27" s="42"/>
      <c r="E27" s="42"/>
      <c r="F27" s="42"/>
      <c r="G27" s="21"/>
      <c r="N27" s="37" t="s">
        <v>87</v>
      </c>
      <c r="O27" s="37">
        <f t="shared" si="0"/>
        <v>0</v>
      </c>
      <c r="P27" s="37">
        <f t="shared" si="1"/>
        <v>0</v>
      </c>
      <c r="Q27" s="37"/>
      <c r="R27" s="37"/>
      <c r="S27" s="37"/>
      <c r="T27" s="37"/>
      <c r="U27" s="37"/>
    </row>
    <row r="28" spans="2:21" ht="35.1" customHeight="1" x14ac:dyDescent="0.15">
      <c r="B28" s="22"/>
      <c r="C28" s="41"/>
      <c r="D28" s="42"/>
      <c r="E28" s="42"/>
      <c r="F28" s="42"/>
      <c r="G28" s="21"/>
      <c r="N28" s="37" t="s">
        <v>88</v>
      </c>
      <c r="O28" s="37">
        <f t="shared" si="0"/>
        <v>0</v>
      </c>
      <c r="P28" s="37">
        <f t="shared" si="1"/>
        <v>0</v>
      </c>
      <c r="Q28" s="37"/>
      <c r="R28" s="37"/>
      <c r="S28" s="37"/>
      <c r="T28" s="37"/>
      <c r="U28" s="37"/>
    </row>
    <row r="29" spans="2:21" ht="35.1" customHeight="1" x14ac:dyDescent="0.15">
      <c r="B29" s="22"/>
      <c r="C29" s="41"/>
      <c r="D29" s="42"/>
      <c r="E29" s="42"/>
      <c r="F29" s="42"/>
      <c r="G29" s="21"/>
      <c r="N29" s="37"/>
      <c r="O29" s="37"/>
      <c r="P29" s="37"/>
      <c r="Q29" s="37"/>
      <c r="R29" s="37"/>
      <c r="S29" s="37"/>
      <c r="T29" s="37"/>
      <c r="U29" s="37"/>
    </row>
    <row r="30" spans="2:21" ht="35.1" customHeight="1" x14ac:dyDescent="0.15">
      <c r="B30" s="22"/>
      <c r="C30" s="41"/>
      <c r="D30" s="42"/>
      <c r="E30" s="42"/>
      <c r="F30" s="42"/>
      <c r="G30" s="21"/>
      <c r="N30" s="37"/>
      <c r="O30" s="37"/>
      <c r="P30" s="37"/>
      <c r="Q30" s="37"/>
      <c r="R30" s="37"/>
      <c r="S30" s="37"/>
      <c r="T30" s="37"/>
      <c r="U30" s="37"/>
    </row>
    <row r="31" spans="2:21" ht="35.1" customHeight="1" x14ac:dyDescent="0.15">
      <c r="B31" s="22"/>
      <c r="C31" s="41"/>
      <c r="D31" s="42"/>
      <c r="E31" s="42"/>
      <c r="F31" s="42"/>
      <c r="G31" s="21"/>
      <c r="N31" s="37"/>
      <c r="O31" s="37"/>
      <c r="P31" s="37"/>
      <c r="Q31" s="37"/>
      <c r="R31" s="37"/>
      <c r="S31" s="37"/>
      <c r="T31" s="37"/>
      <c r="U31" s="37"/>
    </row>
    <row r="32" spans="2:21" ht="35.1" customHeight="1" x14ac:dyDescent="0.15">
      <c r="B32" s="22"/>
      <c r="C32" s="41"/>
      <c r="D32" s="42"/>
      <c r="E32" s="42"/>
      <c r="F32" s="42"/>
      <c r="G32" s="21"/>
      <c r="N32" s="37"/>
      <c r="O32" s="37"/>
      <c r="P32" s="37"/>
      <c r="Q32" s="37"/>
      <c r="R32" s="37"/>
      <c r="S32" s="37"/>
      <c r="T32" s="37"/>
      <c r="U32" s="37"/>
    </row>
    <row r="33" spans="2:21" ht="35.1" customHeight="1" x14ac:dyDescent="0.15">
      <c r="B33" s="22"/>
      <c r="C33" s="41"/>
      <c r="D33" s="42"/>
      <c r="E33" s="42"/>
      <c r="F33" s="42"/>
      <c r="G33" s="21"/>
      <c r="N33" s="37"/>
      <c r="O33" s="37"/>
      <c r="P33" s="37"/>
      <c r="Q33" s="37"/>
      <c r="R33" s="37"/>
      <c r="S33" s="37"/>
      <c r="T33" s="37"/>
      <c r="U33" s="37"/>
    </row>
    <row r="34" spans="2:21" ht="35.1" customHeight="1" x14ac:dyDescent="0.15">
      <c r="B34" s="22"/>
      <c r="C34" s="41"/>
      <c r="D34" s="42"/>
      <c r="E34" s="42"/>
      <c r="F34" s="42"/>
      <c r="G34" s="21"/>
      <c r="N34" s="37"/>
      <c r="O34" s="37"/>
      <c r="P34" s="37"/>
      <c r="Q34" s="37"/>
      <c r="R34" s="37"/>
      <c r="S34" s="37"/>
      <c r="T34" s="37"/>
      <c r="U34" s="37"/>
    </row>
    <row r="35" spans="2:21" ht="35.1" customHeight="1" x14ac:dyDescent="0.15">
      <c r="B35" s="22"/>
      <c r="C35" s="41"/>
      <c r="D35" s="42"/>
      <c r="E35" s="42"/>
      <c r="F35" s="42"/>
      <c r="G35" s="21"/>
      <c r="N35" s="37"/>
      <c r="O35" s="37"/>
      <c r="P35" s="37"/>
      <c r="Q35" s="37"/>
      <c r="R35" s="37"/>
      <c r="S35" s="37"/>
      <c r="T35" s="37"/>
      <c r="U35" s="37"/>
    </row>
    <row r="36" spans="2:21" ht="35.1" customHeight="1" x14ac:dyDescent="0.15">
      <c r="B36" s="22"/>
      <c r="C36" s="41"/>
      <c r="D36" s="42"/>
      <c r="E36" s="42"/>
      <c r="F36" s="42"/>
      <c r="G36" s="21"/>
      <c r="N36" s="37"/>
      <c r="O36" s="37"/>
      <c r="P36" s="37"/>
      <c r="Q36" s="37"/>
      <c r="R36" s="37"/>
      <c r="S36" s="37"/>
      <c r="T36" s="37"/>
      <c r="U36" s="37"/>
    </row>
    <row r="37" spans="2:21" ht="35.1" customHeight="1" x14ac:dyDescent="0.15">
      <c r="B37" s="22"/>
      <c r="C37" s="41"/>
      <c r="D37" s="42"/>
      <c r="E37" s="42"/>
      <c r="F37" s="42"/>
      <c r="G37" s="21"/>
      <c r="N37" s="37"/>
      <c r="O37" s="37"/>
      <c r="P37" s="37"/>
      <c r="Q37" s="37"/>
      <c r="R37" s="37"/>
      <c r="S37" s="37"/>
      <c r="T37" s="37"/>
      <c r="U37" s="37"/>
    </row>
    <row r="38" spans="2:21" ht="35.1" customHeight="1" thickBot="1" x14ac:dyDescent="0.2">
      <c r="B38" s="22"/>
      <c r="C38" s="43"/>
      <c r="D38" s="44"/>
      <c r="E38" s="44"/>
      <c r="F38" s="44"/>
      <c r="G38" s="21"/>
      <c r="N38" s="37"/>
      <c r="O38" s="37"/>
      <c r="P38" s="37"/>
      <c r="Q38" s="37"/>
      <c r="R38" s="37"/>
      <c r="S38" s="37"/>
      <c r="T38" s="37"/>
      <c r="U38" s="37"/>
    </row>
    <row r="39" spans="2:21" ht="30" customHeight="1" thickBot="1" x14ac:dyDescent="0.2">
      <c r="B39" s="26"/>
      <c r="C39" s="27" t="s">
        <v>7</v>
      </c>
      <c r="D39" s="61">
        <f>SUM(D18:D38)</f>
        <v>0</v>
      </c>
      <c r="E39" s="61">
        <f>SUM(E18:E38)</f>
        <v>0</v>
      </c>
      <c r="F39" s="45"/>
      <c r="G39" s="62">
        <f>IF(ISBLANK(D13),0,IF(D12="FS事業",IF(ROUNDDOWN(IF(D13="１/２以内",(E39*1/2),(E39*2/3)),0)&gt;100000000,"補助金上限額を超えています",ROUNDDOWN(IF(D13="１/２以内",(E39*1/2),(E39*2/3)),0)),IF(ROUNDDOWN(IF(D13="１/２以内",(E39*1/2),(E39*2/3)),0)&gt;500000000,"補助金上限額を超えています",ROUNDDOWN(IF(D13="１/２以内",(E39*1/2),(E39*2/3)),0))))</f>
        <v>0</v>
      </c>
      <c r="N39" s="37"/>
      <c r="O39" s="37"/>
      <c r="P39" s="37">
        <f>SUM(P18:P28)</f>
        <v>0</v>
      </c>
      <c r="Q39" s="37"/>
      <c r="R39" s="37"/>
      <c r="S39" s="37"/>
      <c r="T39" s="37"/>
      <c r="U39" s="37"/>
    </row>
    <row r="41" spans="2:21" x14ac:dyDescent="0.15">
      <c r="B41" s="12" t="s">
        <v>40</v>
      </c>
    </row>
    <row r="42" spans="2:21" ht="15" customHeight="1" x14ac:dyDescent="0.15"/>
    <row r="43" spans="2:21" ht="15" customHeight="1" x14ac:dyDescent="0.15"/>
    <row r="44" spans="2:21" ht="15" customHeight="1" x14ac:dyDescent="0.15"/>
    <row r="45" spans="2:21" ht="24" customHeight="1" x14ac:dyDescent="0.15">
      <c r="B45" s="4" t="s">
        <v>10</v>
      </c>
      <c r="D45" s="2"/>
    </row>
    <row r="46" spans="2:21" ht="30" customHeight="1" x14ac:dyDescent="0.15">
      <c r="B46" s="8" t="s">
        <v>11</v>
      </c>
      <c r="C46" s="46" t="s">
        <v>3</v>
      </c>
      <c r="D46" s="124">
        <f>D39</f>
        <v>0</v>
      </c>
      <c r="E46" s="124"/>
      <c r="F46" s="101" t="s">
        <v>65</v>
      </c>
      <c r="G46" s="102"/>
      <c r="H46" s="102"/>
    </row>
    <row r="47" spans="2:21" ht="30" customHeight="1" x14ac:dyDescent="0.15">
      <c r="B47" s="8" t="s">
        <v>12</v>
      </c>
      <c r="C47" s="46" t="s">
        <v>15</v>
      </c>
      <c r="D47" s="124">
        <f>IF(E15="",E14,E15)</f>
        <v>0</v>
      </c>
      <c r="E47" s="124"/>
      <c r="F47" s="101" t="s">
        <v>97</v>
      </c>
      <c r="G47" s="102"/>
      <c r="H47" s="102"/>
      <c r="I47" s="47"/>
    </row>
    <row r="48" spans="2:21" ht="34.5" customHeight="1" x14ac:dyDescent="0.15">
      <c r="B48" s="8" t="s">
        <v>13</v>
      </c>
      <c r="C48" s="48" t="s">
        <v>33</v>
      </c>
      <c r="D48" s="146"/>
      <c r="E48" s="146"/>
      <c r="F48" s="7" t="s">
        <v>23</v>
      </c>
      <c r="G48" s="6"/>
      <c r="H48" s="7"/>
      <c r="I48" s="47"/>
    </row>
    <row r="49" spans="2:9" ht="39" customHeight="1" x14ac:dyDescent="0.15">
      <c r="B49" s="8" t="s">
        <v>18</v>
      </c>
      <c r="C49" s="49" t="s">
        <v>16</v>
      </c>
      <c r="D49" s="147"/>
      <c r="E49" s="147"/>
      <c r="F49" s="7" t="s">
        <v>20</v>
      </c>
      <c r="G49" s="6"/>
      <c r="H49" s="7"/>
      <c r="I49" s="47"/>
    </row>
    <row r="50" spans="2:9" ht="36.75" customHeight="1" x14ac:dyDescent="0.15">
      <c r="B50" s="8"/>
      <c r="C50" s="49" t="s">
        <v>19</v>
      </c>
      <c r="D50" s="148"/>
      <c r="E50" s="148"/>
      <c r="F50" s="7" t="s">
        <v>23</v>
      </c>
      <c r="G50" s="6"/>
      <c r="H50" s="7"/>
    </row>
    <row r="51" spans="2:9" ht="30" customHeight="1" x14ac:dyDescent="0.15">
      <c r="B51" s="8" t="s">
        <v>36</v>
      </c>
      <c r="C51" s="31" t="s">
        <v>17</v>
      </c>
      <c r="D51" s="118">
        <f>D46-D47-D49</f>
        <v>0</v>
      </c>
      <c r="E51" s="118"/>
      <c r="F51" s="101" t="s">
        <v>89</v>
      </c>
      <c r="G51" s="102"/>
      <c r="H51" s="102"/>
    </row>
    <row r="52" spans="2:9" ht="30" customHeight="1" x14ac:dyDescent="0.15">
      <c r="B52" s="8" t="s">
        <v>37</v>
      </c>
      <c r="C52" s="50" t="s">
        <v>44</v>
      </c>
      <c r="D52" s="149"/>
      <c r="E52" s="150"/>
      <c r="F52" s="69" t="s">
        <v>21</v>
      </c>
      <c r="G52" s="70"/>
      <c r="H52" s="7"/>
    </row>
    <row r="53" spans="2:9" ht="58.5" x14ac:dyDescent="0.15">
      <c r="C53" s="49" t="s">
        <v>24</v>
      </c>
      <c r="D53" s="143"/>
      <c r="E53" s="144"/>
      <c r="F53" s="144"/>
      <c r="G53" s="145"/>
    </row>
  </sheetData>
  <sheetProtection algorithmName="SHA-512" hashValue="wskSAAqWX/dq7p4zMcO8F7z+1FzV6cxT/3uJuJ/sb1TUSQYYGHAq0R0oHBGGu7AQAWVgwGvb5+BBWc4TR6yBzg==" saltValue="BOpzyCSLk26MB7+imwJ9Vg==" spinCount="100000" sheet="1" formatColumns="0" formatRows="0"/>
  <mergeCells count="20">
    <mergeCell ref="F15:I15"/>
    <mergeCell ref="C14:C15"/>
    <mergeCell ref="B14:B15"/>
    <mergeCell ref="D51:E51"/>
    <mergeCell ref="D52:E52"/>
    <mergeCell ref="D53:G53"/>
    <mergeCell ref="D48:E48"/>
    <mergeCell ref="D46:E46"/>
    <mergeCell ref="D47:E47"/>
    <mergeCell ref="D49:E49"/>
    <mergeCell ref="D50:E50"/>
    <mergeCell ref="F46:H46"/>
    <mergeCell ref="F51:H51"/>
    <mergeCell ref="F47:H47"/>
    <mergeCell ref="B6:H6"/>
    <mergeCell ref="B7:H7"/>
    <mergeCell ref="D11:F11"/>
    <mergeCell ref="D13:E13"/>
    <mergeCell ref="D12:E12"/>
    <mergeCell ref="F13:I13"/>
  </mergeCells>
  <phoneticPr fontId="2"/>
  <conditionalFormatting sqref="C18:F38">
    <cfRule type="expression" dxfId="45" priority="1">
      <formula>C18=""</formula>
    </cfRule>
  </conditionalFormatting>
  <conditionalFormatting sqref="D11:D13">
    <cfRule type="expression" dxfId="44" priority="3">
      <formula>D11=""</formula>
    </cfRule>
  </conditionalFormatting>
  <conditionalFormatting sqref="D46:D53">
    <cfRule type="expression" dxfId="43" priority="4">
      <formula>D46=""</formula>
    </cfRule>
  </conditionalFormatting>
  <conditionalFormatting sqref="E15">
    <cfRule type="expression" dxfId="42" priority="8">
      <formula>E15=""</formula>
    </cfRule>
  </conditionalFormatting>
  <dataValidations disablePrompts="1" count="6">
    <dataValidation type="list" allowBlank="1" showInputMessage="1" showErrorMessage="1" sqref="D50" xr:uid="{2934FE45-FC79-4B00-BA17-9B04D3CB29C1}">
      <formula1>"あり,なし"</formula1>
    </dataValidation>
    <dataValidation type="list" allowBlank="1" showInputMessage="1" showErrorMessage="1" sqref="D12:E12" xr:uid="{00000000-0002-0000-0000-000001000000}">
      <formula1>"FS事業,実証事業"</formula1>
    </dataValidation>
    <dataValidation type="whole" allowBlank="1" showInputMessage="1" showErrorMessage="1" error="0円の場合、空欄のままにしてください。_x000a_自動反映欄の金額は超えないようにしてください。" sqref="E15" xr:uid="{0DFFB6B7-736E-4CB8-91E8-653860EC38EA}">
      <formula1>1</formula1>
      <formula2>E14</formula2>
    </dataValidation>
    <dataValidation type="list" allowBlank="1" showInputMessage="1" showErrorMessage="1" sqref="C18:C38" xr:uid="{7C41F55E-DA21-4349-8969-A4E49A4692C0}">
      <formula1>"人件費,旅費,会場費,謝金,借料及び損料,消耗品費,機械設備費・システム購入費（実証事業に限る）,委託・外注費,印刷製本費,補助員人件費,その他諸経費"</formula1>
    </dataValidation>
    <dataValidation type="whole" operator="greaterThanOrEqual" allowBlank="1" showInputMessage="1" showErrorMessage="1" error="整数を入力してください" sqref="D18:D38" xr:uid="{4F032AAF-E165-411D-9243-1D9035D61EC5}">
      <formula1>0</formula1>
    </dataValidation>
    <dataValidation type="whole" showInputMessage="1" showErrorMessage="1" error="入力可能範囲内の整数を入力してください_x000a_【入力可能範囲】_x000a_０　～　補助事業に要する経費_x000a_" sqref="E18:E38" xr:uid="{CEB91D10-5984-40F5-926B-B2D6559CCB55}">
      <formula1>0</formula1>
      <formula2>$D18</formula2>
    </dataValidation>
  </dataValidations>
  <pageMargins left="0.7" right="0.7" top="0.75" bottom="0.75" header="0.3" footer="0.3"/>
  <pageSetup paperSize="9" scale="57" fitToHeight="0" orientation="portrait" r:id="rId1"/>
  <rowBreaks count="1" manualBreakCount="1">
    <brk id="42" min="1" max="8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2000000}">
          <x14:formula1>
            <xm:f>入力規則!$B$3:$B$4</xm:f>
          </x14:formula1>
          <xm:sqref>D13:E13</xm:sqref>
        </x14:dataValidation>
        <x14:dataValidation type="list" allowBlank="1" showInputMessage="1" showErrorMessage="1" xr:uid="{CF8EE75A-3BDA-43EF-9896-E05EB7A05A9D}">
          <x14:formula1>
            <xm:f>入力規則!$C$3:$C$4</xm:f>
          </x14:formula1>
          <xm:sqref>D48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B1:T53"/>
  <sheetViews>
    <sheetView showGridLines="0" view="pageBreakPreview" zoomScale="90" zoomScaleNormal="100" zoomScaleSheetLayoutView="90" workbookViewId="0">
      <selection activeCell="D11" sqref="D11:F11"/>
    </sheetView>
  </sheetViews>
  <sheetFormatPr defaultColWidth="8.875" defaultRowHeight="19.5" x14ac:dyDescent="0.15"/>
  <cols>
    <col min="1" max="1" width="2.875" style="2" customWidth="1"/>
    <col min="2" max="2" width="9.5" style="2" customWidth="1"/>
    <col min="3" max="3" width="28.875" style="2" customWidth="1"/>
    <col min="4" max="5" width="18.875" style="3" customWidth="1"/>
    <col min="6" max="6" width="45.625" style="3" customWidth="1"/>
    <col min="7" max="7" width="16.625" style="3" customWidth="1"/>
    <col min="8" max="8" width="6.5" style="2" customWidth="1"/>
    <col min="9" max="16384" width="8.875" style="2"/>
  </cols>
  <sheetData>
    <row r="1" spans="2:9" x14ac:dyDescent="0.15">
      <c r="I1" s="71" t="str">
        <f>+'様式２別添２(幹事法人)'!I1</f>
        <v>ver.1.0</v>
      </c>
    </row>
    <row r="2" spans="2:9" x14ac:dyDescent="0.15">
      <c r="B2" s="2" t="s">
        <v>34</v>
      </c>
    </row>
    <row r="6" spans="2:9" ht="44.25" customHeight="1" x14ac:dyDescent="0.15">
      <c r="B6" s="108" t="s">
        <v>179</v>
      </c>
      <c r="C6" s="109"/>
      <c r="D6" s="109"/>
      <c r="E6" s="109"/>
      <c r="F6" s="109"/>
      <c r="G6" s="109"/>
      <c r="H6" s="109"/>
    </row>
    <row r="7" spans="2:9" x14ac:dyDescent="0.15">
      <c r="B7" s="110" t="s">
        <v>43</v>
      </c>
      <c r="C7" s="110"/>
      <c r="D7" s="110"/>
      <c r="E7" s="110"/>
      <c r="F7" s="110"/>
      <c r="G7" s="110"/>
      <c r="H7" s="110"/>
    </row>
    <row r="10" spans="2:9" ht="21.6" customHeight="1" x14ac:dyDescent="0.15">
      <c r="B10" s="4" t="s">
        <v>9</v>
      </c>
      <c r="D10" s="2"/>
    </row>
    <row r="11" spans="2:9" ht="39.6" customHeight="1" x14ac:dyDescent="0.15">
      <c r="B11" s="8" t="s">
        <v>11</v>
      </c>
      <c r="C11" s="5" t="s">
        <v>63</v>
      </c>
      <c r="D11" s="137"/>
      <c r="E11" s="138"/>
      <c r="F11" s="139"/>
    </row>
    <row r="12" spans="2:9" ht="39" customHeight="1" x14ac:dyDescent="0.15">
      <c r="B12" s="8" t="s">
        <v>12</v>
      </c>
      <c r="C12" s="5" t="s">
        <v>47</v>
      </c>
      <c r="D12" s="151">
        <f>'様式２別添２(幹事法人)'!D12</f>
        <v>0</v>
      </c>
      <c r="E12" s="151"/>
      <c r="F12" s="152" t="s">
        <v>187</v>
      </c>
      <c r="G12" s="153"/>
      <c r="H12" s="153"/>
      <c r="I12" s="153"/>
    </row>
    <row r="13" spans="2:9" ht="49.9" customHeight="1" x14ac:dyDescent="0.15">
      <c r="B13" s="8" t="s">
        <v>13</v>
      </c>
      <c r="C13" s="10" t="s">
        <v>8</v>
      </c>
      <c r="D13" s="140"/>
      <c r="E13" s="141"/>
      <c r="F13" s="135" t="s">
        <v>177</v>
      </c>
      <c r="G13" s="136"/>
      <c r="H13" s="136"/>
      <c r="I13" s="136"/>
    </row>
    <row r="14" spans="2:9" ht="30" customHeight="1" x14ac:dyDescent="0.15">
      <c r="B14" s="115" t="s">
        <v>18</v>
      </c>
      <c r="C14" s="127" t="s">
        <v>5</v>
      </c>
      <c r="D14" s="31" t="s">
        <v>98</v>
      </c>
      <c r="E14" s="51">
        <f>G39</f>
        <v>0</v>
      </c>
      <c r="F14" s="7" t="s">
        <v>96</v>
      </c>
      <c r="G14" s="7"/>
    </row>
    <row r="15" spans="2:9" ht="54.75" customHeight="1" x14ac:dyDescent="0.15">
      <c r="B15" s="117"/>
      <c r="C15" s="128"/>
      <c r="D15" s="32" t="s">
        <v>105</v>
      </c>
      <c r="E15" s="52"/>
      <c r="F15" s="101" t="s">
        <v>99</v>
      </c>
      <c r="G15" s="102"/>
      <c r="H15" s="102"/>
      <c r="I15" s="102"/>
    </row>
    <row r="16" spans="2:9" ht="30" customHeight="1" thickBot="1" x14ac:dyDescent="0.2">
      <c r="B16" s="8" t="s">
        <v>38</v>
      </c>
      <c r="C16" s="13" t="s">
        <v>14</v>
      </c>
      <c r="D16" s="2"/>
      <c r="E16" s="33" t="str">
        <f>IF(E15&gt;E14,"申請額が補助率を超えています。","")</f>
        <v/>
      </c>
    </row>
    <row r="17" spans="2:20" ht="29.85" customHeight="1" thickBot="1" x14ac:dyDescent="0.2">
      <c r="B17" s="14" t="s">
        <v>0</v>
      </c>
      <c r="C17" s="15" t="s">
        <v>1</v>
      </c>
      <c r="D17" s="16" t="s">
        <v>3</v>
      </c>
      <c r="E17" s="16" t="s">
        <v>4</v>
      </c>
      <c r="F17" s="16" t="s">
        <v>35</v>
      </c>
      <c r="G17" s="34" t="s">
        <v>5</v>
      </c>
      <c r="N17" s="35" t="s">
        <v>81</v>
      </c>
      <c r="O17" s="35" t="s">
        <v>78</v>
      </c>
      <c r="P17" s="35" t="s">
        <v>79</v>
      </c>
    </row>
    <row r="18" spans="2:20" ht="35.1" customHeight="1" x14ac:dyDescent="0.15">
      <c r="B18" s="18" t="s">
        <v>2</v>
      </c>
      <c r="C18" s="53"/>
      <c r="D18" s="42"/>
      <c r="E18" s="42"/>
      <c r="F18" s="54"/>
      <c r="G18" s="21"/>
      <c r="N18" s="37" t="s">
        <v>77</v>
      </c>
      <c r="O18" s="37">
        <f>SUMIFS($D$18:$D$38,$C$18:$C$38,$N18)</f>
        <v>0</v>
      </c>
      <c r="P18" s="37">
        <f>SUMIFS($E$18:$E$38,$C$18:$C$38,$N18)</f>
        <v>0</v>
      </c>
    </row>
    <row r="19" spans="2:20" ht="35.1" customHeight="1" x14ac:dyDescent="0.15">
      <c r="B19" s="22"/>
      <c r="C19" s="41"/>
      <c r="D19" s="42"/>
      <c r="E19" s="42"/>
      <c r="F19" s="42"/>
      <c r="G19" s="21"/>
      <c r="N19" s="37" t="s">
        <v>80</v>
      </c>
      <c r="O19" s="37">
        <f t="shared" ref="O19:O28" si="0">SUMIFS($D$18:$D$38,$C$18:$C$38,$N19)</f>
        <v>0</v>
      </c>
      <c r="P19" s="37">
        <f t="shared" ref="P19:P28" si="1">SUMIFS($E$18:$E$38,$C$18:$C$38,$N19)</f>
        <v>0</v>
      </c>
    </row>
    <row r="20" spans="2:20" ht="35.1" customHeight="1" x14ac:dyDescent="0.15">
      <c r="B20" s="22"/>
      <c r="C20" s="41"/>
      <c r="D20" s="42"/>
      <c r="E20" s="42"/>
      <c r="F20" s="42"/>
      <c r="G20" s="21"/>
      <c r="N20" s="37" t="s">
        <v>82</v>
      </c>
      <c r="O20" s="37">
        <f t="shared" si="0"/>
        <v>0</v>
      </c>
      <c r="P20" s="37">
        <f t="shared" si="1"/>
        <v>0</v>
      </c>
    </row>
    <row r="21" spans="2:20" ht="35.1" customHeight="1" x14ac:dyDescent="0.15">
      <c r="B21" s="22"/>
      <c r="C21" s="41"/>
      <c r="D21" s="42"/>
      <c r="E21" s="42"/>
      <c r="F21" s="42"/>
      <c r="G21" s="21"/>
      <c r="N21" s="37" t="s">
        <v>64</v>
      </c>
      <c r="O21" s="37">
        <f t="shared" si="0"/>
        <v>0</v>
      </c>
      <c r="P21" s="37">
        <f t="shared" si="1"/>
        <v>0</v>
      </c>
      <c r="T21" s="58"/>
    </row>
    <row r="22" spans="2:20" ht="35.1" customHeight="1" x14ac:dyDescent="0.15">
      <c r="B22" s="22"/>
      <c r="C22" s="41"/>
      <c r="D22" s="42"/>
      <c r="E22" s="42"/>
      <c r="F22" s="42"/>
      <c r="G22" s="21"/>
      <c r="I22" s="40"/>
      <c r="N22" s="37" t="s">
        <v>102</v>
      </c>
      <c r="O22" s="37">
        <f t="shared" si="0"/>
        <v>0</v>
      </c>
      <c r="P22" s="37">
        <f t="shared" si="1"/>
        <v>0</v>
      </c>
    </row>
    <row r="23" spans="2:20" ht="35.1" customHeight="1" x14ac:dyDescent="0.15">
      <c r="B23" s="22"/>
      <c r="C23" s="41"/>
      <c r="D23" s="42"/>
      <c r="E23" s="42"/>
      <c r="F23" s="42"/>
      <c r="G23" s="21"/>
      <c r="I23" s="40"/>
      <c r="N23" s="37" t="s">
        <v>83</v>
      </c>
      <c r="O23" s="37">
        <f t="shared" si="0"/>
        <v>0</v>
      </c>
      <c r="P23" s="37">
        <f t="shared" si="1"/>
        <v>0</v>
      </c>
    </row>
    <row r="24" spans="2:20" ht="35.1" customHeight="1" x14ac:dyDescent="0.15">
      <c r="B24" s="22"/>
      <c r="C24" s="41"/>
      <c r="D24" s="42"/>
      <c r="E24" s="42"/>
      <c r="F24" s="42"/>
      <c r="G24" s="21"/>
      <c r="N24" s="37" t="s">
        <v>84</v>
      </c>
      <c r="O24" s="37">
        <f t="shared" si="0"/>
        <v>0</v>
      </c>
      <c r="P24" s="37">
        <f t="shared" si="1"/>
        <v>0</v>
      </c>
    </row>
    <row r="25" spans="2:20" ht="35.1" customHeight="1" x14ac:dyDescent="0.15">
      <c r="B25" s="22"/>
      <c r="C25" s="41"/>
      <c r="D25" s="42"/>
      <c r="E25" s="42"/>
      <c r="F25" s="42"/>
      <c r="G25" s="21"/>
      <c r="N25" s="37" t="s">
        <v>85</v>
      </c>
      <c r="O25" s="37">
        <f t="shared" si="0"/>
        <v>0</v>
      </c>
      <c r="P25" s="37">
        <f t="shared" si="1"/>
        <v>0</v>
      </c>
    </row>
    <row r="26" spans="2:20" ht="35.1" customHeight="1" x14ac:dyDescent="0.15">
      <c r="B26" s="22"/>
      <c r="C26" s="41"/>
      <c r="D26" s="42"/>
      <c r="E26" s="42"/>
      <c r="F26" s="42"/>
      <c r="G26" s="21"/>
      <c r="N26" s="37" t="s">
        <v>86</v>
      </c>
      <c r="O26" s="37">
        <f t="shared" si="0"/>
        <v>0</v>
      </c>
      <c r="P26" s="37">
        <f t="shared" si="1"/>
        <v>0</v>
      </c>
    </row>
    <row r="27" spans="2:20" ht="35.1" customHeight="1" x14ac:dyDescent="0.15">
      <c r="B27" s="22"/>
      <c r="C27" s="41"/>
      <c r="D27" s="42"/>
      <c r="E27" s="42"/>
      <c r="F27" s="42"/>
      <c r="G27" s="21"/>
      <c r="N27" s="37" t="s">
        <v>87</v>
      </c>
      <c r="O27" s="37">
        <f t="shared" si="0"/>
        <v>0</v>
      </c>
      <c r="P27" s="37">
        <f t="shared" si="1"/>
        <v>0</v>
      </c>
    </row>
    <row r="28" spans="2:20" ht="35.1" customHeight="1" x14ac:dyDescent="0.15">
      <c r="B28" s="22"/>
      <c r="C28" s="41"/>
      <c r="D28" s="42"/>
      <c r="E28" s="42"/>
      <c r="F28" s="42"/>
      <c r="G28" s="21"/>
      <c r="N28" s="37" t="s">
        <v>88</v>
      </c>
      <c r="O28" s="37">
        <f t="shared" si="0"/>
        <v>0</v>
      </c>
      <c r="P28" s="37">
        <f t="shared" si="1"/>
        <v>0</v>
      </c>
    </row>
    <row r="29" spans="2:20" ht="35.1" customHeight="1" x14ac:dyDescent="0.15">
      <c r="B29" s="22"/>
      <c r="C29" s="41"/>
      <c r="D29" s="42"/>
      <c r="E29" s="42"/>
      <c r="F29" s="42"/>
      <c r="G29" s="21"/>
      <c r="N29" s="37"/>
      <c r="O29" s="37"/>
      <c r="P29" s="37"/>
    </row>
    <row r="30" spans="2:20" ht="35.1" customHeight="1" x14ac:dyDescent="0.15">
      <c r="B30" s="22"/>
      <c r="C30" s="41"/>
      <c r="D30" s="42"/>
      <c r="E30" s="42"/>
      <c r="F30" s="42"/>
      <c r="G30" s="21"/>
      <c r="N30" s="37"/>
      <c r="O30" s="37"/>
      <c r="P30" s="37"/>
    </row>
    <row r="31" spans="2:20" ht="35.1" customHeight="1" x14ac:dyDescent="0.15">
      <c r="B31" s="22"/>
      <c r="C31" s="41"/>
      <c r="D31" s="42"/>
      <c r="E31" s="42"/>
      <c r="F31" s="42"/>
      <c r="G31" s="21"/>
      <c r="N31" s="37"/>
      <c r="O31" s="37"/>
      <c r="P31" s="37"/>
    </row>
    <row r="32" spans="2:20" ht="35.1" customHeight="1" x14ac:dyDescent="0.15">
      <c r="B32" s="22"/>
      <c r="C32" s="41"/>
      <c r="D32" s="42"/>
      <c r="E32" s="42"/>
      <c r="F32" s="42"/>
      <c r="G32" s="21"/>
      <c r="N32" s="37"/>
      <c r="O32" s="37"/>
      <c r="P32" s="37"/>
    </row>
    <row r="33" spans="2:16" ht="35.1" customHeight="1" x14ac:dyDescent="0.15">
      <c r="B33" s="22"/>
      <c r="C33" s="41"/>
      <c r="D33" s="42"/>
      <c r="E33" s="42"/>
      <c r="F33" s="42"/>
      <c r="G33" s="21"/>
      <c r="N33" s="37"/>
      <c r="O33" s="37"/>
      <c r="P33" s="37"/>
    </row>
    <row r="34" spans="2:16" ht="35.1" customHeight="1" x14ac:dyDescent="0.15">
      <c r="B34" s="22"/>
      <c r="C34" s="41"/>
      <c r="D34" s="42"/>
      <c r="E34" s="42"/>
      <c r="F34" s="42"/>
      <c r="G34" s="21"/>
      <c r="N34" s="37"/>
      <c r="O34" s="37"/>
      <c r="P34" s="37"/>
    </row>
    <row r="35" spans="2:16" ht="35.1" customHeight="1" x14ac:dyDescent="0.15">
      <c r="B35" s="22"/>
      <c r="C35" s="41"/>
      <c r="D35" s="42"/>
      <c r="E35" s="42"/>
      <c r="F35" s="42"/>
      <c r="G35" s="21"/>
      <c r="N35" s="37"/>
      <c r="O35" s="37"/>
      <c r="P35" s="37"/>
    </row>
    <row r="36" spans="2:16" ht="35.1" customHeight="1" x14ac:dyDescent="0.15">
      <c r="B36" s="22"/>
      <c r="C36" s="41"/>
      <c r="D36" s="42"/>
      <c r="E36" s="42"/>
      <c r="F36" s="42"/>
      <c r="G36" s="21"/>
    </row>
    <row r="37" spans="2:16" ht="35.1" customHeight="1" x14ac:dyDescent="0.15">
      <c r="B37" s="22"/>
      <c r="C37" s="41"/>
      <c r="D37" s="42"/>
      <c r="E37" s="42"/>
      <c r="F37" s="42"/>
      <c r="G37" s="21"/>
    </row>
    <row r="38" spans="2:16" ht="35.1" customHeight="1" thickBot="1" x14ac:dyDescent="0.2">
      <c r="B38" s="22"/>
      <c r="C38" s="43"/>
      <c r="D38" s="44"/>
      <c r="E38" s="44"/>
      <c r="F38" s="44"/>
      <c r="G38" s="21"/>
    </row>
    <row r="39" spans="2:16" ht="30.75" customHeight="1" thickBot="1" x14ac:dyDescent="0.2">
      <c r="B39" s="26"/>
      <c r="C39" s="27" t="s">
        <v>7</v>
      </c>
      <c r="D39" s="61">
        <f>SUM(D18:D38)</f>
        <v>0</v>
      </c>
      <c r="E39" s="61">
        <f>SUM(E18:E38)</f>
        <v>0</v>
      </c>
      <c r="F39" s="45"/>
      <c r="G39" s="62">
        <f>IF(ISBLANK(D13),0,IF(D12="FS事業",IF(ROUNDDOWN(IF(D13="１/２以内",(E39*1/2),(E39*2/3)),0)&gt;100000000,"補助金上限額を超えています",ROUNDDOWN(IF(D13="１/２以内",(E39*1/2),(E39*2/3)),0)),IF(ROUNDDOWN(IF(D13="１/２以内",(E39*1/2),(E39*2/3)),0)&gt;500000000,"補助金上限額を超えています",ROUNDDOWN(IF(D13="１/２以内",(E39*1/2),(E39*2/3)),0))))</f>
        <v>0</v>
      </c>
      <c r="J39" s="33"/>
      <c r="K39" s="59"/>
    </row>
    <row r="40" spans="2:16" x14ac:dyDescent="0.15">
      <c r="G40" s="60"/>
    </row>
    <row r="41" spans="2:16" x14ac:dyDescent="0.15">
      <c r="B41" s="12" t="s">
        <v>27</v>
      </c>
    </row>
    <row r="42" spans="2:16" ht="12.75" customHeight="1" x14ac:dyDescent="0.15"/>
    <row r="43" spans="2:16" ht="12.75" customHeight="1" x14ac:dyDescent="0.15"/>
    <row r="44" spans="2:16" ht="12.75" customHeight="1" x14ac:dyDescent="0.15"/>
    <row r="45" spans="2:16" ht="24" customHeight="1" x14ac:dyDescent="0.15">
      <c r="B45" s="4" t="s">
        <v>10</v>
      </c>
      <c r="D45" s="2"/>
    </row>
    <row r="46" spans="2:16" ht="30" customHeight="1" x14ac:dyDescent="0.15">
      <c r="B46" s="8" t="s">
        <v>11</v>
      </c>
      <c r="C46" s="46" t="s">
        <v>3</v>
      </c>
      <c r="D46" s="124">
        <f>D39</f>
        <v>0</v>
      </c>
      <c r="E46" s="124"/>
      <c r="F46" s="101" t="s">
        <v>65</v>
      </c>
      <c r="G46" s="102"/>
      <c r="H46" s="102"/>
    </row>
    <row r="47" spans="2:16" ht="30" customHeight="1" x14ac:dyDescent="0.15">
      <c r="B47" s="8" t="s">
        <v>12</v>
      </c>
      <c r="C47" s="46" t="s">
        <v>15</v>
      </c>
      <c r="D47" s="124">
        <f>IF(E15="",E14,E15)</f>
        <v>0</v>
      </c>
      <c r="E47" s="124"/>
      <c r="F47" s="101" t="s">
        <v>95</v>
      </c>
      <c r="G47" s="102"/>
      <c r="H47" s="7"/>
      <c r="I47" s="47"/>
    </row>
    <row r="48" spans="2:16" ht="38.85" customHeight="1" x14ac:dyDescent="0.15">
      <c r="B48" s="8" t="s">
        <v>13</v>
      </c>
      <c r="C48" s="48" t="s">
        <v>33</v>
      </c>
      <c r="D48" s="146"/>
      <c r="E48" s="146"/>
      <c r="F48" s="7" t="s">
        <v>23</v>
      </c>
      <c r="G48" s="6"/>
      <c r="H48" s="7"/>
      <c r="I48" s="47"/>
    </row>
    <row r="49" spans="2:9" ht="42.75" customHeight="1" x14ac:dyDescent="0.15">
      <c r="B49" s="8" t="s">
        <v>18</v>
      </c>
      <c r="C49" s="49" t="s">
        <v>16</v>
      </c>
      <c r="D49" s="147"/>
      <c r="E49" s="147"/>
      <c r="F49" s="7" t="s">
        <v>20</v>
      </c>
      <c r="G49" s="6"/>
      <c r="H49" s="7"/>
      <c r="I49" s="47"/>
    </row>
    <row r="50" spans="2:9" ht="38.25" customHeight="1" x14ac:dyDescent="0.15">
      <c r="B50" s="8"/>
      <c r="C50" s="49" t="s">
        <v>19</v>
      </c>
      <c r="D50" s="148"/>
      <c r="E50" s="148"/>
      <c r="F50" s="7" t="s">
        <v>23</v>
      </c>
      <c r="G50" s="6"/>
      <c r="H50" s="7"/>
    </row>
    <row r="51" spans="2:9" ht="30" customHeight="1" x14ac:dyDescent="0.15">
      <c r="B51" s="8" t="s">
        <v>36</v>
      </c>
      <c r="C51" s="31" t="s">
        <v>17</v>
      </c>
      <c r="D51" s="118">
        <f>D46-D47-D49</f>
        <v>0</v>
      </c>
      <c r="E51" s="118"/>
      <c r="F51" s="101" t="s">
        <v>89</v>
      </c>
      <c r="G51" s="102"/>
      <c r="H51" s="102"/>
    </row>
    <row r="52" spans="2:9" ht="30" customHeight="1" x14ac:dyDescent="0.15">
      <c r="B52" s="8" t="s">
        <v>37</v>
      </c>
      <c r="C52" s="50" t="s">
        <v>44</v>
      </c>
      <c r="D52" s="149"/>
      <c r="E52" s="150"/>
      <c r="F52" s="7" t="s">
        <v>21</v>
      </c>
      <c r="G52" s="6"/>
      <c r="H52" s="7"/>
    </row>
    <row r="53" spans="2:9" ht="58.5" x14ac:dyDescent="0.15">
      <c r="C53" s="49" t="s">
        <v>24</v>
      </c>
      <c r="D53" s="143"/>
      <c r="E53" s="144"/>
      <c r="F53" s="144"/>
      <c r="G53" s="145"/>
    </row>
  </sheetData>
  <sheetProtection algorithmName="SHA-512" hashValue="+zm2XO32N9VhtCH5qcYGyWZ2mn1t7Cmsc4fD+3UKEZKo19pMfxIVy6BfGrOU+7x7++ZCIDrhtT+AZCRoRveViA==" saltValue="muBFI3dTYsaT5UeHwgDV9A==" spinCount="100000" sheet="1" formatColumns="0" formatRows="0"/>
  <mergeCells count="21">
    <mergeCell ref="D53:G53"/>
    <mergeCell ref="D47:E47"/>
    <mergeCell ref="D48:E48"/>
    <mergeCell ref="D49:E49"/>
    <mergeCell ref="D50:E50"/>
    <mergeCell ref="D51:E51"/>
    <mergeCell ref="D52:E52"/>
    <mergeCell ref="F51:H51"/>
    <mergeCell ref="F47:G47"/>
    <mergeCell ref="D46:E46"/>
    <mergeCell ref="B6:H6"/>
    <mergeCell ref="B7:H7"/>
    <mergeCell ref="D11:F11"/>
    <mergeCell ref="D13:E13"/>
    <mergeCell ref="D12:E12"/>
    <mergeCell ref="F12:I12"/>
    <mergeCell ref="F13:I13"/>
    <mergeCell ref="F46:H46"/>
    <mergeCell ref="B14:B15"/>
    <mergeCell ref="C14:C15"/>
    <mergeCell ref="F15:I15"/>
  </mergeCells>
  <phoneticPr fontId="2"/>
  <conditionalFormatting sqref="C18:F38">
    <cfRule type="expression" dxfId="41" priority="1">
      <formula>$D$11=""</formula>
    </cfRule>
    <cfRule type="expression" dxfId="40" priority="5">
      <formula>C18=""</formula>
    </cfRule>
  </conditionalFormatting>
  <conditionalFormatting sqref="D11">
    <cfRule type="expression" dxfId="39" priority="18">
      <formula>D11=""</formula>
    </cfRule>
  </conditionalFormatting>
  <conditionalFormatting sqref="D13">
    <cfRule type="expression" dxfId="38" priority="4">
      <formula>D13=""</formula>
    </cfRule>
  </conditionalFormatting>
  <conditionalFormatting sqref="D46:D53">
    <cfRule type="expression" dxfId="37" priority="10">
      <formula>D46=""</formula>
    </cfRule>
  </conditionalFormatting>
  <conditionalFormatting sqref="E15">
    <cfRule type="expression" dxfId="36" priority="6">
      <formula>E15=""</formula>
    </cfRule>
  </conditionalFormatting>
  <dataValidations count="5">
    <dataValidation type="list" allowBlank="1" showInputMessage="1" showErrorMessage="1" sqref="D50" xr:uid="{00000000-0002-0000-0100-000000000000}">
      <formula1>"あり,なし"</formula1>
    </dataValidation>
    <dataValidation type="whole" allowBlank="1" showInputMessage="1" showErrorMessage="1" error="0円の場合、空欄のままにしてください。_x000a_自動反映欄の金額は超えないようにしてください。" sqref="E15" xr:uid="{EB8E95EA-447F-4286-83E1-19FE1577F7AE}">
      <formula1>1</formula1>
      <formula2>E14</formula2>
    </dataValidation>
    <dataValidation type="whole" operator="greaterThanOrEqual" allowBlank="1" showInputMessage="1" showErrorMessage="1" error="整数を入力してください" sqref="D18:D38" xr:uid="{E50D7650-2BBB-4878-8663-6898CCAB7C36}">
      <formula1>0</formula1>
    </dataValidation>
    <dataValidation type="list" allowBlank="1" showInputMessage="1" showErrorMessage="1" sqref="C18:C38" xr:uid="{CB993D8E-9FB7-43DC-A7CB-CA9D5565AEF7}">
      <formula1>"人件費,旅費,会場費,謝金,借料及び損料,消耗品費,機械設備費・システム購入費（実証事業に限る）,委託・外注費,印刷製本費,補助員人件費,その他諸経費"</formula1>
    </dataValidation>
    <dataValidation type="whole" showInputMessage="1" showErrorMessage="1" error="入力可能範囲内の整数を入力してください_x000a_【入力可能範囲】_x000a_０　～　補助事業に要する経費_x000a_" sqref="E18:E38" xr:uid="{CB8B9681-48B7-4042-A4B7-F4045E266D43}">
      <formula1>0</formula1>
      <formula2>$D18</formula2>
    </dataValidation>
  </dataValidations>
  <pageMargins left="0.7" right="0.7" top="0.75" bottom="0.75" header="0.3" footer="0.3"/>
  <pageSetup paperSize="9" scale="57" fitToHeight="0" orientation="portrait" r:id="rId1"/>
  <rowBreaks count="1" manualBreakCount="1">
    <brk id="42" min="1" max="8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入力規則!$C$3:$C$4</xm:f>
          </x14:formula1>
          <xm:sqref>D48</xm:sqref>
        </x14:dataValidation>
        <x14:dataValidation type="list" allowBlank="1" showInputMessage="1" showErrorMessage="1" xr:uid="{BB565020-F2A0-499C-9402-14CF2243EBB1}">
          <x14:formula1>
            <xm:f>入力規則!$B$3:$B$4</xm:f>
          </x14:formula1>
          <xm:sqref>D13:E13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2B6E1-AD4B-4A78-99CA-D126A63CA69B}">
  <sheetPr codeName="Sheet5">
    <pageSetUpPr fitToPage="1"/>
  </sheetPr>
  <dimension ref="B1:T53"/>
  <sheetViews>
    <sheetView showGridLines="0" view="pageBreakPreview" zoomScale="90" zoomScaleNormal="100" zoomScaleSheetLayoutView="90" workbookViewId="0">
      <selection activeCell="D11" sqref="D11:F11"/>
    </sheetView>
  </sheetViews>
  <sheetFormatPr defaultColWidth="8.875" defaultRowHeight="19.5" x14ac:dyDescent="0.15"/>
  <cols>
    <col min="1" max="1" width="2.875" style="2" customWidth="1"/>
    <col min="2" max="2" width="9.5" style="2" customWidth="1"/>
    <col min="3" max="3" width="28.875" style="2" customWidth="1"/>
    <col min="4" max="5" width="18.875" style="3" customWidth="1"/>
    <col min="6" max="6" width="45.625" style="3" customWidth="1"/>
    <col min="7" max="7" width="16.625" style="3" customWidth="1"/>
    <col min="8" max="8" width="6.5" style="2" customWidth="1"/>
    <col min="9" max="16384" width="8.875" style="2"/>
  </cols>
  <sheetData>
    <row r="1" spans="2:9" x14ac:dyDescent="0.15">
      <c r="I1" s="71" t="str">
        <f>+'様式２別添２(幹事法人)'!I1</f>
        <v>ver.1.0</v>
      </c>
    </row>
    <row r="2" spans="2:9" x14ac:dyDescent="0.15">
      <c r="B2" s="2" t="s">
        <v>34</v>
      </c>
    </row>
    <row r="6" spans="2:9" ht="44.25" customHeight="1" x14ac:dyDescent="0.15">
      <c r="B6" s="108" t="s">
        <v>179</v>
      </c>
      <c r="C6" s="109"/>
      <c r="D6" s="109"/>
      <c r="E6" s="109"/>
      <c r="F6" s="109"/>
      <c r="G6" s="109"/>
      <c r="H6" s="109"/>
    </row>
    <row r="7" spans="2:9" x14ac:dyDescent="0.15">
      <c r="B7" s="110" t="s">
        <v>43</v>
      </c>
      <c r="C7" s="110"/>
      <c r="D7" s="110"/>
      <c r="E7" s="110"/>
      <c r="F7" s="110"/>
      <c r="G7" s="110"/>
      <c r="H7" s="110"/>
    </row>
    <row r="10" spans="2:9" ht="21.6" customHeight="1" x14ac:dyDescent="0.15">
      <c r="B10" s="4" t="s">
        <v>9</v>
      </c>
      <c r="D10" s="2"/>
    </row>
    <row r="11" spans="2:9" ht="39.6" customHeight="1" x14ac:dyDescent="0.15">
      <c r="B11" s="8" t="s">
        <v>11</v>
      </c>
      <c r="C11" s="5" t="s">
        <v>66</v>
      </c>
      <c r="D11" s="137"/>
      <c r="E11" s="138"/>
      <c r="F11" s="139"/>
    </row>
    <row r="12" spans="2:9" ht="39" customHeight="1" x14ac:dyDescent="0.15">
      <c r="B12" s="8" t="s">
        <v>12</v>
      </c>
      <c r="C12" s="5" t="s">
        <v>47</v>
      </c>
      <c r="D12" s="151">
        <f>'様式２別添２(幹事法人)'!D12</f>
        <v>0</v>
      </c>
      <c r="E12" s="151"/>
      <c r="F12" s="152" t="s">
        <v>187</v>
      </c>
      <c r="G12" s="153"/>
      <c r="H12" s="153"/>
      <c r="I12" s="153"/>
    </row>
    <row r="13" spans="2:9" ht="49.9" customHeight="1" x14ac:dyDescent="0.15">
      <c r="B13" s="8" t="s">
        <v>13</v>
      </c>
      <c r="C13" s="10" t="s">
        <v>8</v>
      </c>
      <c r="D13" s="140"/>
      <c r="E13" s="141"/>
      <c r="F13" s="135" t="s">
        <v>177</v>
      </c>
      <c r="G13" s="136"/>
      <c r="H13" s="136"/>
      <c r="I13" s="136"/>
    </row>
    <row r="14" spans="2:9" ht="30" customHeight="1" x14ac:dyDescent="0.15">
      <c r="B14" s="115" t="s">
        <v>18</v>
      </c>
      <c r="C14" s="127" t="s">
        <v>5</v>
      </c>
      <c r="D14" s="31" t="s">
        <v>98</v>
      </c>
      <c r="E14" s="51">
        <f>G39</f>
        <v>0</v>
      </c>
      <c r="F14" s="7" t="s">
        <v>96</v>
      </c>
      <c r="G14" s="7"/>
    </row>
    <row r="15" spans="2:9" ht="54.75" customHeight="1" x14ac:dyDescent="0.15">
      <c r="B15" s="117"/>
      <c r="C15" s="128"/>
      <c r="D15" s="32" t="s">
        <v>105</v>
      </c>
      <c r="E15" s="52"/>
      <c r="F15" s="101" t="s">
        <v>99</v>
      </c>
      <c r="G15" s="102"/>
      <c r="H15" s="102"/>
      <c r="I15" s="102"/>
    </row>
    <row r="16" spans="2:9" ht="30" customHeight="1" thickBot="1" x14ac:dyDescent="0.2">
      <c r="B16" s="8" t="s">
        <v>38</v>
      </c>
      <c r="C16" s="13" t="s">
        <v>14</v>
      </c>
      <c r="D16" s="2"/>
      <c r="E16" s="33" t="str">
        <f>IF(E15&gt;E14,"申請額が補助率を超えています。","")</f>
        <v/>
      </c>
    </row>
    <row r="17" spans="2:20" ht="29.85" customHeight="1" thickBot="1" x14ac:dyDescent="0.2">
      <c r="B17" s="14" t="s">
        <v>0</v>
      </c>
      <c r="C17" s="15" t="s">
        <v>1</v>
      </c>
      <c r="D17" s="16" t="s">
        <v>3</v>
      </c>
      <c r="E17" s="16" t="s">
        <v>4</v>
      </c>
      <c r="F17" s="16" t="s">
        <v>35</v>
      </c>
      <c r="G17" s="34" t="s">
        <v>5</v>
      </c>
      <c r="N17" s="35" t="s">
        <v>81</v>
      </c>
      <c r="O17" s="35" t="s">
        <v>3</v>
      </c>
      <c r="P17" s="35" t="s">
        <v>4</v>
      </c>
    </row>
    <row r="18" spans="2:20" ht="35.1" customHeight="1" x14ac:dyDescent="0.15">
      <c r="B18" s="18" t="s">
        <v>2</v>
      </c>
      <c r="C18" s="53"/>
      <c r="D18" s="42"/>
      <c r="E18" s="42"/>
      <c r="F18" s="54"/>
      <c r="G18" s="21"/>
      <c r="N18" s="37" t="s">
        <v>25</v>
      </c>
      <c r="O18" s="37">
        <f>SUMIFS($D$18:$D$38,$C$18:$C$38,$N18)</f>
        <v>0</v>
      </c>
      <c r="P18" s="37">
        <f>SUMIFS($E$18:$E$38,$C$18:$C$38,$N18)</f>
        <v>0</v>
      </c>
    </row>
    <row r="19" spans="2:20" ht="35.1" customHeight="1" x14ac:dyDescent="0.15">
      <c r="B19" s="22"/>
      <c r="C19" s="41"/>
      <c r="D19" s="42"/>
      <c r="E19" s="42"/>
      <c r="F19" s="42"/>
      <c r="G19" s="21"/>
      <c r="N19" s="37" t="s">
        <v>26</v>
      </c>
      <c r="O19" s="37">
        <f t="shared" ref="O19:O28" si="0">SUMIFS($D$18:$D$38,$C$18:$C$38,$N19)</f>
        <v>0</v>
      </c>
      <c r="P19" s="37">
        <f t="shared" ref="P19:P28" si="1">SUMIFS($E$18:$E$38,$C$18:$C$38,$N19)</f>
        <v>0</v>
      </c>
    </row>
    <row r="20" spans="2:20" ht="35.1" customHeight="1" x14ac:dyDescent="0.15">
      <c r="B20" s="22"/>
      <c r="C20" s="41"/>
      <c r="D20" s="42"/>
      <c r="E20" s="42"/>
      <c r="F20" s="42"/>
      <c r="G20" s="21"/>
      <c r="N20" s="37" t="s">
        <v>82</v>
      </c>
      <c r="O20" s="37">
        <f t="shared" si="0"/>
        <v>0</v>
      </c>
      <c r="P20" s="37">
        <f t="shared" si="1"/>
        <v>0</v>
      </c>
    </row>
    <row r="21" spans="2:20" ht="35.1" customHeight="1" x14ac:dyDescent="0.15">
      <c r="B21" s="22"/>
      <c r="C21" s="41"/>
      <c r="D21" s="42"/>
      <c r="E21" s="42"/>
      <c r="F21" s="42"/>
      <c r="G21" s="21"/>
      <c r="N21" s="37" t="s">
        <v>64</v>
      </c>
      <c r="O21" s="37">
        <f t="shared" si="0"/>
        <v>0</v>
      </c>
      <c r="P21" s="37">
        <f t="shared" si="1"/>
        <v>0</v>
      </c>
      <c r="T21" s="58"/>
    </row>
    <row r="22" spans="2:20" ht="35.1" customHeight="1" x14ac:dyDescent="0.15">
      <c r="B22" s="22"/>
      <c r="C22" s="41"/>
      <c r="D22" s="42"/>
      <c r="E22" s="42"/>
      <c r="F22" s="42"/>
      <c r="G22" s="21"/>
      <c r="I22" s="40"/>
      <c r="N22" s="37" t="s">
        <v>102</v>
      </c>
      <c r="O22" s="37">
        <f t="shared" si="0"/>
        <v>0</v>
      </c>
      <c r="P22" s="37">
        <f t="shared" si="1"/>
        <v>0</v>
      </c>
    </row>
    <row r="23" spans="2:20" ht="35.1" customHeight="1" x14ac:dyDescent="0.15">
      <c r="B23" s="22"/>
      <c r="C23" s="41"/>
      <c r="D23" s="42"/>
      <c r="E23" s="42"/>
      <c r="F23" s="42"/>
      <c r="G23" s="21"/>
      <c r="I23" s="40"/>
      <c r="N23" s="37" t="s">
        <v>83</v>
      </c>
      <c r="O23" s="37">
        <f t="shared" si="0"/>
        <v>0</v>
      </c>
      <c r="P23" s="37">
        <f t="shared" si="1"/>
        <v>0</v>
      </c>
    </row>
    <row r="24" spans="2:20" ht="35.1" customHeight="1" x14ac:dyDescent="0.15">
      <c r="B24" s="22"/>
      <c r="C24" s="41"/>
      <c r="D24" s="42"/>
      <c r="E24" s="42"/>
      <c r="F24" s="42"/>
      <c r="G24" s="21"/>
      <c r="N24" s="37" t="s">
        <v>84</v>
      </c>
      <c r="O24" s="37">
        <f t="shared" si="0"/>
        <v>0</v>
      </c>
      <c r="P24" s="37">
        <f t="shared" si="1"/>
        <v>0</v>
      </c>
    </row>
    <row r="25" spans="2:20" ht="35.1" customHeight="1" x14ac:dyDescent="0.15">
      <c r="B25" s="22"/>
      <c r="C25" s="41"/>
      <c r="D25" s="42"/>
      <c r="E25" s="42"/>
      <c r="F25" s="42"/>
      <c r="G25" s="21"/>
      <c r="N25" s="37" t="s">
        <v>42</v>
      </c>
      <c r="O25" s="37">
        <f t="shared" si="0"/>
        <v>0</v>
      </c>
      <c r="P25" s="37">
        <f t="shared" si="1"/>
        <v>0</v>
      </c>
    </row>
    <row r="26" spans="2:20" ht="35.1" customHeight="1" x14ac:dyDescent="0.15">
      <c r="B26" s="22"/>
      <c r="C26" s="41"/>
      <c r="D26" s="42"/>
      <c r="E26" s="42"/>
      <c r="F26" s="42"/>
      <c r="G26" s="21"/>
      <c r="N26" s="37" t="s">
        <v>86</v>
      </c>
      <c r="O26" s="37">
        <f t="shared" si="0"/>
        <v>0</v>
      </c>
      <c r="P26" s="37">
        <f t="shared" si="1"/>
        <v>0</v>
      </c>
    </row>
    <row r="27" spans="2:20" ht="35.1" customHeight="1" x14ac:dyDescent="0.15">
      <c r="B27" s="22"/>
      <c r="C27" s="41"/>
      <c r="D27" s="42"/>
      <c r="E27" s="42"/>
      <c r="F27" s="42"/>
      <c r="G27" s="21"/>
      <c r="N27" s="37" t="s">
        <v>87</v>
      </c>
      <c r="O27" s="37">
        <f t="shared" si="0"/>
        <v>0</v>
      </c>
      <c r="P27" s="37">
        <f t="shared" si="1"/>
        <v>0</v>
      </c>
    </row>
    <row r="28" spans="2:20" ht="35.1" customHeight="1" x14ac:dyDescent="0.15">
      <c r="B28" s="22"/>
      <c r="C28" s="41"/>
      <c r="D28" s="42"/>
      <c r="E28" s="42"/>
      <c r="F28" s="42"/>
      <c r="G28" s="21"/>
      <c r="N28" s="37" t="s">
        <v>88</v>
      </c>
      <c r="O28" s="37">
        <f t="shared" si="0"/>
        <v>0</v>
      </c>
      <c r="P28" s="37">
        <f t="shared" si="1"/>
        <v>0</v>
      </c>
    </row>
    <row r="29" spans="2:20" ht="35.1" customHeight="1" x14ac:dyDescent="0.15">
      <c r="B29" s="22"/>
      <c r="C29" s="41"/>
      <c r="D29" s="42"/>
      <c r="E29" s="42"/>
      <c r="F29" s="42"/>
      <c r="G29" s="21"/>
      <c r="N29" s="37"/>
      <c r="O29" s="37"/>
      <c r="P29" s="37"/>
    </row>
    <row r="30" spans="2:20" ht="35.1" customHeight="1" x14ac:dyDescent="0.15">
      <c r="B30" s="22"/>
      <c r="C30" s="41"/>
      <c r="D30" s="42"/>
      <c r="E30" s="42"/>
      <c r="F30" s="42"/>
      <c r="G30" s="21"/>
      <c r="N30" s="37"/>
      <c r="O30" s="37"/>
      <c r="P30" s="37"/>
    </row>
    <row r="31" spans="2:20" ht="35.1" customHeight="1" x14ac:dyDescent="0.15">
      <c r="B31" s="22"/>
      <c r="C31" s="41"/>
      <c r="D31" s="42"/>
      <c r="E31" s="42"/>
      <c r="F31" s="42"/>
      <c r="G31" s="21"/>
      <c r="N31" s="37"/>
      <c r="O31" s="37"/>
      <c r="P31" s="37"/>
    </row>
    <row r="32" spans="2:20" ht="35.1" customHeight="1" x14ac:dyDescent="0.15">
      <c r="B32" s="22"/>
      <c r="C32" s="41"/>
      <c r="D32" s="42"/>
      <c r="E32" s="42"/>
      <c r="F32" s="42"/>
      <c r="G32" s="21"/>
      <c r="N32" s="37"/>
      <c r="O32" s="37"/>
      <c r="P32" s="37"/>
    </row>
    <row r="33" spans="2:16" ht="35.1" customHeight="1" x14ac:dyDescent="0.15">
      <c r="B33" s="22"/>
      <c r="C33" s="41"/>
      <c r="D33" s="42"/>
      <c r="E33" s="42"/>
      <c r="F33" s="42"/>
      <c r="G33" s="21"/>
      <c r="N33" s="37"/>
      <c r="O33" s="37"/>
      <c r="P33" s="37"/>
    </row>
    <row r="34" spans="2:16" ht="35.1" customHeight="1" x14ac:dyDescent="0.15">
      <c r="B34" s="22"/>
      <c r="C34" s="41"/>
      <c r="D34" s="42"/>
      <c r="E34" s="42"/>
      <c r="F34" s="42"/>
      <c r="G34" s="21"/>
      <c r="N34" s="37"/>
      <c r="O34" s="37"/>
      <c r="P34" s="37"/>
    </row>
    <row r="35" spans="2:16" ht="35.1" customHeight="1" x14ac:dyDescent="0.15">
      <c r="B35" s="22"/>
      <c r="C35" s="41"/>
      <c r="D35" s="42"/>
      <c r="E35" s="42"/>
      <c r="F35" s="42"/>
      <c r="G35" s="21"/>
      <c r="N35" s="37"/>
      <c r="O35" s="37"/>
      <c r="P35" s="37"/>
    </row>
    <row r="36" spans="2:16" ht="35.1" customHeight="1" x14ac:dyDescent="0.15">
      <c r="B36" s="22"/>
      <c r="C36" s="41"/>
      <c r="D36" s="42"/>
      <c r="E36" s="42"/>
      <c r="F36" s="42"/>
      <c r="G36" s="21"/>
    </row>
    <row r="37" spans="2:16" ht="35.1" customHeight="1" x14ac:dyDescent="0.15">
      <c r="B37" s="22"/>
      <c r="C37" s="41"/>
      <c r="D37" s="42"/>
      <c r="E37" s="42"/>
      <c r="F37" s="42"/>
      <c r="G37" s="21"/>
    </row>
    <row r="38" spans="2:16" ht="35.1" customHeight="1" thickBot="1" x14ac:dyDescent="0.2">
      <c r="B38" s="22"/>
      <c r="C38" s="43"/>
      <c r="D38" s="44"/>
      <c r="E38" s="44"/>
      <c r="F38" s="44"/>
      <c r="G38" s="21"/>
    </row>
    <row r="39" spans="2:16" ht="30.75" customHeight="1" thickBot="1" x14ac:dyDescent="0.2">
      <c r="B39" s="26"/>
      <c r="C39" s="27" t="s">
        <v>7</v>
      </c>
      <c r="D39" s="61">
        <f>SUM(D18:D38)</f>
        <v>0</v>
      </c>
      <c r="E39" s="61">
        <f>SUM(E18:E38)</f>
        <v>0</v>
      </c>
      <c r="F39" s="45"/>
      <c r="G39" s="64">
        <f>IF(ISBLANK(D13),0,IF(D12="FS事業",IF(ROUNDDOWN(IF(D13="１/２以内",(E39*1/2),(E39*2/3)),0)&gt;100000000,"補助金上限額を超えています",ROUNDDOWN(IF(D13="１/２以内",(E39*1/2),(E39*2/3)),0)),IF(ROUNDDOWN(IF(D13="１/２以内",(E39*1/2),(E39*2/3)),0)&gt;500000000,"補助金上限額を超えています",ROUNDDOWN(IF(D13="１/２以内",(E39*1/2),(E39*2/3)),0))))</f>
        <v>0</v>
      </c>
      <c r="J39" s="33"/>
      <c r="K39" s="59"/>
    </row>
    <row r="40" spans="2:16" x14ac:dyDescent="0.15">
      <c r="G40" s="60"/>
    </row>
    <row r="41" spans="2:16" x14ac:dyDescent="0.15">
      <c r="B41" s="12" t="s">
        <v>27</v>
      </c>
    </row>
    <row r="42" spans="2:16" ht="12.75" customHeight="1" x14ac:dyDescent="0.15"/>
    <row r="43" spans="2:16" ht="12.75" customHeight="1" x14ac:dyDescent="0.15"/>
    <row r="44" spans="2:16" ht="12.75" customHeight="1" x14ac:dyDescent="0.15"/>
    <row r="45" spans="2:16" ht="24" customHeight="1" x14ac:dyDescent="0.15">
      <c r="B45" s="4" t="s">
        <v>10</v>
      </c>
      <c r="D45" s="2"/>
    </row>
    <row r="46" spans="2:16" ht="30" customHeight="1" x14ac:dyDescent="0.15">
      <c r="B46" s="8" t="s">
        <v>11</v>
      </c>
      <c r="C46" s="46" t="s">
        <v>3</v>
      </c>
      <c r="D46" s="124">
        <f>D39</f>
        <v>0</v>
      </c>
      <c r="E46" s="124"/>
      <c r="F46" s="101" t="s">
        <v>65</v>
      </c>
      <c r="G46" s="102"/>
      <c r="H46" s="102"/>
    </row>
    <row r="47" spans="2:16" ht="30" customHeight="1" x14ac:dyDescent="0.15">
      <c r="B47" s="8" t="s">
        <v>12</v>
      </c>
      <c r="C47" s="46" t="s">
        <v>15</v>
      </c>
      <c r="D47" s="124">
        <f>IF(E15="",E14,E15)</f>
        <v>0</v>
      </c>
      <c r="E47" s="124"/>
      <c r="F47" s="101" t="s">
        <v>95</v>
      </c>
      <c r="G47" s="102"/>
      <c r="H47" s="7"/>
      <c r="I47" s="47"/>
    </row>
    <row r="48" spans="2:16" ht="38.85" customHeight="1" x14ac:dyDescent="0.15">
      <c r="B48" s="8" t="s">
        <v>13</v>
      </c>
      <c r="C48" s="48" t="s">
        <v>33</v>
      </c>
      <c r="D48" s="146"/>
      <c r="E48" s="146"/>
      <c r="F48" s="7" t="s">
        <v>23</v>
      </c>
      <c r="G48" s="6"/>
      <c r="H48" s="7"/>
      <c r="I48" s="47"/>
    </row>
    <row r="49" spans="2:9" ht="42.75" customHeight="1" x14ac:dyDescent="0.15">
      <c r="B49" s="8" t="s">
        <v>18</v>
      </c>
      <c r="C49" s="49" t="s">
        <v>16</v>
      </c>
      <c r="D49" s="147"/>
      <c r="E49" s="147"/>
      <c r="F49" s="7" t="s">
        <v>20</v>
      </c>
      <c r="G49" s="6"/>
      <c r="H49" s="7"/>
      <c r="I49" s="47"/>
    </row>
    <row r="50" spans="2:9" ht="38.25" customHeight="1" x14ac:dyDescent="0.15">
      <c r="B50" s="8"/>
      <c r="C50" s="49" t="s">
        <v>19</v>
      </c>
      <c r="D50" s="148"/>
      <c r="E50" s="148"/>
      <c r="F50" s="7" t="s">
        <v>23</v>
      </c>
      <c r="G50" s="6"/>
      <c r="H50" s="7"/>
    </row>
    <row r="51" spans="2:9" ht="30" customHeight="1" x14ac:dyDescent="0.15">
      <c r="B51" s="8" t="s">
        <v>36</v>
      </c>
      <c r="C51" s="31" t="s">
        <v>17</v>
      </c>
      <c r="D51" s="118">
        <f>D46-D47-D49</f>
        <v>0</v>
      </c>
      <c r="E51" s="118"/>
      <c r="F51" s="101" t="s">
        <v>89</v>
      </c>
      <c r="G51" s="102"/>
      <c r="H51" s="102"/>
    </row>
    <row r="52" spans="2:9" ht="30" customHeight="1" x14ac:dyDescent="0.15">
      <c r="B52" s="8" t="s">
        <v>37</v>
      </c>
      <c r="C52" s="50" t="s">
        <v>44</v>
      </c>
      <c r="D52" s="149"/>
      <c r="E52" s="150"/>
      <c r="F52" s="7" t="s">
        <v>21</v>
      </c>
      <c r="G52" s="6"/>
      <c r="H52" s="7"/>
    </row>
    <row r="53" spans="2:9" ht="58.5" x14ac:dyDescent="0.15">
      <c r="C53" s="49" t="s">
        <v>24</v>
      </c>
      <c r="D53" s="143"/>
      <c r="E53" s="144"/>
      <c r="F53" s="144"/>
      <c r="G53" s="145"/>
    </row>
  </sheetData>
  <sheetProtection algorithmName="SHA-512" hashValue="W/FM60k3/NVtk6naIUZjUhlT4IhyAJM7sVKKcRs1GYbfPvayuTZpaUJ8pGov1uhatSS5rjkflzsxtxdqC/1MpA==" saltValue="mD5+x5d73tED3iCXWDJ6uQ==" spinCount="100000" sheet="1" formatColumns="0" formatRows="0"/>
  <mergeCells count="21">
    <mergeCell ref="D46:E46"/>
    <mergeCell ref="F46:H46"/>
    <mergeCell ref="F15:I15"/>
    <mergeCell ref="B6:H6"/>
    <mergeCell ref="B7:H7"/>
    <mergeCell ref="D11:F11"/>
    <mergeCell ref="D12:E12"/>
    <mergeCell ref="F12:I12"/>
    <mergeCell ref="D13:E13"/>
    <mergeCell ref="F13:I13"/>
    <mergeCell ref="B14:B15"/>
    <mergeCell ref="C14:C15"/>
    <mergeCell ref="D51:E51"/>
    <mergeCell ref="F51:H51"/>
    <mergeCell ref="D52:E52"/>
    <mergeCell ref="D53:G53"/>
    <mergeCell ref="D47:E47"/>
    <mergeCell ref="F47:G47"/>
    <mergeCell ref="D48:E48"/>
    <mergeCell ref="D49:E49"/>
    <mergeCell ref="D50:E50"/>
  </mergeCells>
  <phoneticPr fontId="2"/>
  <conditionalFormatting sqref="C18:F38">
    <cfRule type="expression" dxfId="35" priority="1">
      <formula>$D$11=""</formula>
    </cfRule>
    <cfRule type="expression" dxfId="34" priority="2">
      <formula>C18=""</formula>
    </cfRule>
  </conditionalFormatting>
  <conditionalFormatting sqref="D11">
    <cfRule type="expression" dxfId="33" priority="7">
      <formula>D11=""</formula>
    </cfRule>
  </conditionalFormatting>
  <conditionalFormatting sqref="D13">
    <cfRule type="expression" dxfId="32" priority="3">
      <formula>D13=""</formula>
    </cfRule>
  </conditionalFormatting>
  <conditionalFormatting sqref="D46:D53">
    <cfRule type="expression" dxfId="31" priority="6">
      <formula>D46=""</formula>
    </cfRule>
  </conditionalFormatting>
  <conditionalFormatting sqref="E15">
    <cfRule type="expression" dxfId="30" priority="5">
      <formula>E15=""</formula>
    </cfRule>
  </conditionalFormatting>
  <dataValidations count="5">
    <dataValidation type="list" allowBlank="1" showInputMessage="1" showErrorMessage="1" sqref="D50" xr:uid="{5B661E84-180F-4FB0-AFBC-DD7CFEB1B7BF}">
      <formula1>"あり,なし"</formula1>
    </dataValidation>
    <dataValidation type="list" allowBlank="1" showInputMessage="1" showErrorMessage="1" sqref="C18:C38" xr:uid="{23B86EA7-862A-4166-BFAE-E4BCF9630823}">
      <formula1>"人件費,旅費,会場費,謝金,借料及び損料,消耗品費,機械設備費・システム購入費（実証事業に限る）,委託・外注費,印刷製本費,補助員人件費,その他諸経費"</formula1>
    </dataValidation>
    <dataValidation type="whole" allowBlank="1" showInputMessage="1" showErrorMessage="1" error="0円の場合、空欄のままにしてください。_x000a_自動反映欄の金額は超えないようにしてください。" sqref="E15" xr:uid="{24FBDBF8-A35C-49A4-A678-B53C70F62B9C}">
      <formula1>1</formula1>
      <formula2>E14</formula2>
    </dataValidation>
    <dataValidation type="whole" operator="greaterThanOrEqual" allowBlank="1" showInputMessage="1" showErrorMessage="1" error="整数を入力してください" sqref="D18:D38" xr:uid="{EA5715AA-FC51-4FE6-83CD-88A87023DFA0}">
      <formula1>0</formula1>
    </dataValidation>
    <dataValidation type="whole" showInputMessage="1" showErrorMessage="1" error="入力可能範囲内の整数を入力してください_x000a_【入力可能範囲】_x000a_０　～　補助事業に要する経費_x000a_" sqref="E18:E38" xr:uid="{0DCD6077-813C-47BA-ADF9-0379CCFF61DA}">
      <formula1>0</formula1>
      <formula2>$D18</formula2>
    </dataValidation>
  </dataValidations>
  <pageMargins left="0.7" right="0.7" top="0.75" bottom="0.75" header="0.3" footer="0.3"/>
  <pageSetup paperSize="9" scale="57" fitToHeight="0" orientation="portrait" r:id="rId1"/>
  <rowBreaks count="1" manualBreakCount="1">
    <brk id="42" min="1" max="8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1880938-7195-41EA-95CF-570862478E65}">
          <x14:formula1>
            <xm:f>入力規則!$C$3:$C$4</xm:f>
          </x14:formula1>
          <xm:sqref>D48</xm:sqref>
        </x14:dataValidation>
        <x14:dataValidation type="list" allowBlank="1" showInputMessage="1" showErrorMessage="1" xr:uid="{6CC7041D-F864-44FA-8D8E-EF2899E69B4C}">
          <x14:formula1>
            <xm:f>入力規則!$B$3:$B$4</xm:f>
          </x14:formula1>
          <xm:sqref>D13:E13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116A-33F3-4FE7-B5F6-006911A2B9EC}">
  <sheetPr codeName="Sheet6">
    <pageSetUpPr fitToPage="1"/>
  </sheetPr>
  <dimension ref="B1:T53"/>
  <sheetViews>
    <sheetView showGridLines="0" view="pageBreakPreview" zoomScale="90" zoomScaleNormal="100" zoomScaleSheetLayoutView="90" workbookViewId="0">
      <selection activeCell="D11" sqref="D11:F11"/>
    </sheetView>
  </sheetViews>
  <sheetFormatPr defaultColWidth="8.875" defaultRowHeight="19.5" x14ac:dyDescent="0.15"/>
  <cols>
    <col min="1" max="1" width="2.875" style="2" customWidth="1"/>
    <col min="2" max="2" width="9.5" style="2" customWidth="1"/>
    <col min="3" max="3" width="28.875" style="2" customWidth="1"/>
    <col min="4" max="5" width="18.875" style="3" customWidth="1"/>
    <col min="6" max="6" width="45.625" style="3" customWidth="1"/>
    <col min="7" max="7" width="16.625" style="3" customWidth="1"/>
    <col min="8" max="8" width="6.5" style="2" customWidth="1"/>
    <col min="9" max="16384" width="8.875" style="2"/>
  </cols>
  <sheetData>
    <row r="1" spans="2:9" x14ac:dyDescent="0.15">
      <c r="I1" s="71" t="str">
        <f>+'様式２別添２(幹事法人)'!I1</f>
        <v>ver.1.0</v>
      </c>
    </row>
    <row r="2" spans="2:9" x14ac:dyDescent="0.15">
      <c r="B2" s="2" t="s">
        <v>34</v>
      </c>
    </row>
    <row r="6" spans="2:9" ht="44.25" customHeight="1" x14ac:dyDescent="0.15">
      <c r="B6" s="108" t="s">
        <v>179</v>
      </c>
      <c r="C6" s="109"/>
      <c r="D6" s="109"/>
      <c r="E6" s="109"/>
      <c r="F6" s="109"/>
      <c r="G6" s="109"/>
      <c r="H6" s="109"/>
    </row>
    <row r="7" spans="2:9" x14ac:dyDescent="0.15">
      <c r="B7" s="110" t="s">
        <v>43</v>
      </c>
      <c r="C7" s="110"/>
      <c r="D7" s="110"/>
      <c r="E7" s="110"/>
      <c r="F7" s="110"/>
      <c r="G7" s="110"/>
      <c r="H7" s="110"/>
    </row>
    <row r="10" spans="2:9" ht="21.6" customHeight="1" x14ac:dyDescent="0.15">
      <c r="B10" s="4" t="s">
        <v>9</v>
      </c>
      <c r="D10" s="2"/>
    </row>
    <row r="11" spans="2:9" ht="39.6" customHeight="1" x14ac:dyDescent="0.15">
      <c r="B11" s="8" t="s">
        <v>11</v>
      </c>
      <c r="C11" s="5" t="s">
        <v>67</v>
      </c>
      <c r="D11" s="137"/>
      <c r="E11" s="138"/>
      <c r="F11" s="139"/>
    </row>
    <row r="12" spans="2:9" ht="39" customHeight="1" x14ac:dyDescent="0.15">
      <c r="B12" s="8" t="s">
        <v>12</v>
      </c>
      <c r="C12" s="5" t="s">
        <v>47</v>
      </c>
      <c r="D12" s="151">
        <f>'様式２別添２(幹事法人)'!D12</f>
        <v>0</v>
      </c>
      <c r="E12" s="151"/>
      <c r="F12" s="152" t="s">
        <v>187</v>
      </c>
      <c r="G12" s="153"/>
      <c r="H12" s="153"/>
      <c r="I12" s="153"/>
    </row>
    <row r="13" spans="2:9" ht="49.9" customHeight="1" x14ac:dyDescent="0.15">
      <c r="B13" s="8" t="s">
        <v>13</v>
      </c>
      <c r="C13" s="10" t="s">
        <v>8</v>
      </c>
      <c r="D13" s="140"/>
      <c r="E13" s="141"/>
      <c r="F13" s="135" t="s">
        <v>177</v>
      </c>
      <c r="G13" s="136"/>
      <c r="H13" s="136"/>
      <c r="I13" s="136"/>
    </row>
    <row r="14" spans="2:9" ht="30" customHeight="1" x14ac:dyDescent="0.15">
      <c r="B14" s="115" t="s">
        <v>18</v>
      </c>
      <c r="C14" s="127" t="s">
        <v>5</v>
      </c>
      <c r="D14" s="31" t="s">
        <v>98</v>
      </c>
      <c r="E14" s="51">
        <f>G39</f>
        <v>0</v>
      </c>
      <c r="F14" s="7" t="s">
        <v>96</v>
      </c>
      <c r="G14" s="7"/>
    </row>
    <row r="15" spans="2:9" ht="54.75" customHeight="1" x14ac:dyDescent="0.15">
      <c r="B15" s="117"/>
      <c r="C15" s="128"/>
      <c r="D15" s="32" t="s">
        <v>105</v>
      </c>
      <c r="E15" s="52"/>
      <c r="F15" s="101" t="s">
        <v>99</v>
      </c>
      <c r="G15" s="102"/>
      <c r="H15" s="102"/>
      <c r="I15" s="102"/>
    </row>
    <row r="16" spans="2:9" ht="30" customHeight="1" thickBot="1" x14ac:dyDescent="0.2">
      <c r="B16" s="8" t="s">
        <v>38</v>
      </c>
      <c r="C16" s="13" t="s">
        <v>14</v>
      </c>
      <c r="D16" s="2"/>
      <c r="E16" s="33" t="str">
        <f>IF(E15&gt;E14,"申請額が補助率を超えています。","")</f>
        <v/>
      </c>
    </row>
    <row r="17" spans="2:20" ht="29.85" customHeight="1" thickBot="1" x14ac:dyDescent="0.2">
      <c r="B17" s="14" t="s">
        <v>0</v>
      </c>
      <c r="C17" s="15" t="s">
        <v>1</v>
      </c>
      <c r="D17" s="16" t="s">
        <v>3</v>
      </c>
      <c r="E17" s="16" t="s">
        <v>4</v>
      </c>
      <c r="F17" s="16" t="s">
        <v>35</v>
      </c>
      <c r="G17" s="34" t="s">
        <v>5</v>
      </c>
      <c r="N17" s="35" t="s">
        <v>81</v>
      </c>
      <c r="O17" s="35" t="s">
        <v>3</v>
      </c>
      <c r="P17" s="35" t="s">
        <v>4</v>
      </c>
    </row>
    <row r="18" spans="2:20" ht="35.1" customHeight="1" x14ac:dyDescent="0.15">
      <c r="B18" s="18" t="s">
        <v>2</v>
      </c>
      <c r="C18" s="53"/>
      <c r="D18" s="42"/>
      <c r="E18" s="42"/>
      <c r="F18" s="54"/>
      <c r="G18" s="21"/>
      <c r="N18" s="37" t="s">
        <v>25</v>
      </c>
      <c r="O18" s="37">
        <f>SUMIFS($D$18:$D$38,$C$18:$C$38,$N18)</f>
        <v>0</v>
      </c>
      <c r="P18" s="37">
        <f>SUMIFS($E$18:$E$38,$C$18:$C$38,$N18)</f>
        <v>0</v>
      </c>
    </row>
    <row r="19" spans="2:20" ht="35.1" customHeight="1" x14ac:dyDescent="0.15">
      <c r="B19" s="22"/>
      <c r="C19" s="41"/>
      <c r="D19" s="42"/>
      <c r="E19" s="42"/>
      <c r="F19" s="42"/>
      <c r="G19" s="21"/>
      <c r="N19" s="37" t="s">
        <v>26</v>
      </c>
      <c r="O19" s="37">
        <f t="shared" ref="O19:O28" si="0">SUMIFS($D$18:$D$38,$C$18:$C$38,$N19)</f>
        <v>0</v>
      </c>
      <c r="P19" s="37">
        <f t="shared" ref="P19:P28" si="1">SUMIFS($E$18:$E$38,$C$18:$C$38,$N19)</f>
        <v>0</v>
      </c>
    </row>
    <row r="20" spans="2:20" ht="35.1" customHeight="1" x14ac:dyDescent="0.15">
      <c r="B20" s="22"/>
      <c r="C20" s="41"/>
      <c r="D20" s="42"/>
      <c r="E20" s="42"/>
      <c r="F20" s="42"/>
      <c r="G20" s="21"/>
      <c r="N20" s="37" t="s">
        <v>82</v>
      </c>
      <c r="O20" s="37">
        <f t="shared" si="0"/>
        <v>0</v>
      </c>
      <c r="P20" s="37">
        <f t="shared" si="1"/>
        <v>0</v>
      </c>
    </row>
    <row r="21" spans="2:20" ht="35.1" customHeight="1" x14ac:dyDescent="0.15">
      <c r="B21" s="22"/>
      <c r="C21" s="41"/>
      <c r="D21" s="42"/>
      <c r="E21" s="42"/>
      <c r="F21" s="42"/>
      <c r="G21" s="21"/>
      <c r="N21" s="37" t="s">
        <v>64</v>
      </c>
      <c r="O21" s="37">
        <f t="shared" si="0"/>
        <v>0</v>
      </c>
      <c r="P21" s="37">
        <f t="shared" si="1"/>
        <v>0</v>
      </c>
      <c r="T21" s="58"/>
    </row>
    <row r="22" spans="2:20" ht="35.1" customHeight="1" x14ac:dyDescent="0.15">
      <c r="B22" s="22"/>
      <c r="C22" s="41"/>
      <c r="D22" s="42"/>
      <c r="E22" s="42"/>
      <c r="F22" s="42"/>
      <c r="G22" s="21"/>
      <c r="I22" s="40"/>
      <c r="N22" s="37" t="s">
        <v>102</v>
      </c>
      <c r="O22" s="37">
        <f t="shared" si="0"/>
        <v>0</v>
      </c>
      <c r="P22" s="37">
        <f t="shared" si="1"/>
        <v>0</v>
      </c>
    </row>
    <row r="23" spans="2:20" ht="35.1" customHeight="1" x14ac:dyDescent="0.15">
      <c r="B23" s="22"/>
      <c r="C23" s="41"/>
      <c r="D23" s="42"/>
      <c r="E23" s="42"/>
      <c r="F23" s="42"/>
      <c r="G23" s="21"/>
      <c r="I23" s="40"/>
      <c r="N23" s="37" t="s">
        <v>83</v>
      </c>
      <c r="O23" s="37">
        <f t="shared" si="0"/>
        <v>0</v>
      </c>
      <c r="P23" s="37">
        <f t="shared" si="1"/>
        <v>0</v>
      </c>
    </row>
    <row r="24" spans="2:20" ht="35.1" customHeight="1" x14ac:dyDescent="0.15">
      <c r="B24" s="22"/>
      <c r="C24" s="41"/>
      <c r="D24" s="42"/>
      <c r="E24" s="42"/>
      <c r="F24" s="42"/>
      <c r="G24" s="21"/>
      <c r="N24" s="37" t="s">
        <v>84</v>
      </c>
      <c r="O24" s="37">
        <f t="shared" si="0"/>
        <v>0</v>
      </c>
      <c r="P24" s="37">
        <f t="shared" si="1"/>
        <v>0</v>
      </c>
    </row>
    <row r="25" spans="2:20" ht="35.1" customHeight="1" x14ac:dyDescent="0.15">
      <c r="B25" s="22"/>
      <c r="C25" s="41"/>
      <c r="D25" s="42"/>
      <c r="E25" s="42"/>
      <c r="F25" s="42"/>
      <c r="G25" s="21"/>
      <c r="N25" s="37" t="s">
        <v>42</v>
      </c>
      <c r="O25" s="37">
        <f t="shared" si="0"/>
        <v>0</v>
      </c>
      <c r="P25" s="37">
        <f t="shared" si="1"/>
        <v>0</v>
      </c>
    </row>
    <row r="26" spans="2:20" ht="35.1" customHeight="1" x14ac:dyDescent="0.15">
      <c r="B26" s="22"/>
      <c r="C26" s="41"/>
      <c r="D26" s="42"/>
      <c r="E26" s="42"/>
      <c r="F26" s="42"/>
      <c r="G26" s="21"/>
      <c r="N26" s="37" t="s">
        <v>86</v>
      </c>
      <c r="O26" s="37">
        <f t="shared" si="0"/>
        <v>0</v>
      </c>
      <c r="P26" s="37">
        <f t="shared" si="1"/>
        <v>0</v>
      </c>
    </row>
    <row r="27" spans="2:20" ht="35.1" customHeight="1" x14ac:dyDescent="0.15">
      <c r="B27" s="22"/>
      <c r="C27" s="41"/>
      <c r="D27" s="42"/>
      <c r="E27" s="42"/>
      <c r="F27" s="42"/>
      <c r="G27" s="21"/>
      <c r="N27" s="37" t="s">
        <v>87</v>
      </c>
      <c r="O27" s="37">
        <f t="shared" si="0"/>
        <v>0</v>
      </c>
      <c r="P27" s="37">
        <f t="shared" si="1"/>
        <v>0</v>
      </c>
    </row>
    <row r="28" spans="2:20" ht="35.1" customHeight="1" x14ac:dyDescent="0.15">
      <c r="B28" s="22"/>
      <c r="C28" s="41"/>
      <c r="D28" s="42"/>
      <c r="E28" s="42"/>
      <c r="F28" s="42"/>
      <c r="G28" s="21"/>
      <c r="N28" s="37" t="s">
        <v>88</v>
      </c>
      <c r="O28" s="37">
        <f t="shared" si="0"/>
        <v>0</v>
      </c>
      <c r="P28" s="37">
        <f t="shared" si="1"/>
        <v>0</v>
      </c>
    </row>
    <row r="29" spans="2:20" ht="35.1" customHeight="1" x14ac:dyDescent="0.15">
      <c r="B29" s="22"/>
      <c r="C29" s="41"/>
      <c r="D29" s="42"/>
      <c r="E29" s="42"/>
      <c r="F29" s="42"/>
      <c r="G29" s="21"/>
      <c r="N29" s="37"/>
      <c r="O29" s="37"/>
      <c r="P29" s="37"/>
    </row>
    <row r="30" spans="2:20" ht="35.1" customHeight="1" x14ac:dyDescent="0.15">
      <c r="B30" s="22"/>
      <c r="C30" s="41"/>
      <c r="D30" s="42"/>
      <c r="E30" s="42"/>
      <c r="F30" s="42"/>
      <c r="G30" s="21"/>
      <c r="N30" s="37"/>
      <c r="O30" s="37"/>
      <c r="P30" s="37"/>
    </row>
    <row r="31" spans="2:20" ht="35.1" customHeight="1" x14ac:dyDescent="0.15">
      <c r="B31" s="22"/>
      <c r="C31" s="41"/>
      <c r="D31" s="42"/>
      <c r="E31" s="42"/>
      <c r="F31" s="42"/>
      <c r="G31" s="21"/>
      <c r="N31" s="37"/>
      <c r="O31" s="37"/>
      <c r="P31" s="37"/>
    </row>
    <row r="32" spans="2:20" ht="35.1" customHeight="1" x14ac:dyDescent="0.15">
      <c r="B32" s="22"/>
      <c r="C32" s="41"/>
      <c r="D32" s="42"/>
      <c r="E32" s="42"/>
      <c r="F32" s="42"/>
      <c r="G32" s="21"/>
      <c r="N32" s="37"/>
      <c r="O32" s="37"/>
      <c r="P32" s="37"/>
    </row>
    <row r="33" spans="2:16" ht="35.1" customHeight="1" x14ac:dyDescent="0.15">
      <c r="B33" s="22"/>
      <c r="C33" s="41"/>
      <c r="D33" s="42"/>
      <c r="E33" s="42"/>
      <c r="F33" s="42"/>
      <c r="G33" s="21"/>
      <c r="N33" s="37"/>
      <c r="O33" s="37"/>
      <c r="P33" s="37"/>
    </row>
    <row r="34" spans="2:16" ht="35.1" customHeight="1" x14ac:dyDescent="0.15">
      <c r="B34" s="22"/>
      <c r="C34" s="41"/>
      <c r="D34" s="42"/>
      <c r="E34" s="42"/>
      <c r="F34" s="42"/>
      <c r="G34" s="21"/>
      <c r="N34" s="37"/>
      <c r="O34" s="37"/>
      <c r="P34" s="37"/>
    </row>
    <row r="35" spans="2:16" ht="35.1" customHeight="1" x14ac:dyDescent="0.15">
      <c r="B35" s="22"/>
      <c r="C35" s="41"/>
      <c r="D35" s="42"/>
      <c r="E35" s="42"/>
      <c r="F35" s="42"/>
      <c r="G35" s="21"/>
      <c r="N35" s="37"/>
      <c r="O35" s="37"/>
      <c r="P35" s="37"/>
    </row>
    <row r="36" spans="2:16" ht="35.1" customHeight="1" x14ac:dyDescent="0.15">
      <c r="B36" s="22"/>
      <c r="C36" s="41"/>
      <c r="D36" s="42"/>
      <c r="E36" s="42"/>
      <c r="F36" s="42"/>
      <c r="G36" s="21"/>
    </row>
    <row r="37" spans="2:16" ht="35.1" customHeight="1" x14ac:dyDescent="0.15">
      <c r="B37" s="22"/>
      <c r="C37" s="41"/>
      <c r="D37" s="42"/>
      <c r="E37" s="42"/>
      <c r="F37" s="42"/>
      <c r="G37" s="21"/>
    </row>
    <row r="38" spans="2:16" ht="35.1" customHeight="1" thickBot="1" x14ac:dyDescent="0.2">
      <c r="B38" s="22"/>
      <c r="C38" s="43"/>
      <c r="D38" s="44"/>
      <c r="E38" s="44"/>
      <c r="F38" s="44"/>
      <c r="G38" s="21"/>
    </row>
    <row r="39" spans="2:16" ht="30.75" customHeight="1" thickBot="1" x14ac:dyDescent="0.2">
      <c r="B39" s="26"/>
      <c r="C39" s="27" t="s">
        <v>7</v>
      </c>
      <c r="D39" s="61">
        <f>SUM(D18:D38)</f>
        <v>0</v>
      </c>
      <c r="E39" s="61">
        <f>SUM(E18:E38)</f>
        <v>0</v>
      </c>
      <c r="F39" s="45"/>
      <c r="G39" s="64">
        <f>IF(ISBLANK(D13),0,IF(D12="FS事業",IF(ROUNDDOWN(IF(D13="１/２以内",(E39*1/2),(E39*2/3)),0)&gt;100000000,"補助金上限額を超えています",ROUNDDOWN(IF(D13="１/２以内",(E39*1/2),(E39*2/3)),0)),IF(ROUNDDOWN(IF(D13="１/２以内",(E39*1/2),(E39*2/3)),0)&gt;500000000,"補助金上限額を超えています",ROUNDDOWN(IF(D13="１/２以内",(E39*1/2),(E39*2/3)),0))))</f>
        <v>0</v>
      </c>
      <c r="J39" s="33"/>
      <c r="K39" s="59"/>
    </row>
    <row r="40" spans="2:16" x14ac:dyDescent="0.15">
      <c r="G40" s="60"/>
    </row>
    <row r="41" spans="2:16" x14ac:dyDescent="0.15">
      <c r="B41" s="12" t="s">
        <v>27</v>
      </c>
    </row>
    <row r="42" spans="2:16" ht="12.75" customHeight="1" x14ac:dyDescent="0.15"/>
    <row r="43" spans="2:16" ht="12.75" customHeight="1" x14ac:dyDescent="0.15"/>
    <row r="44" spans="2:16" ht="12.75" customHeight="1" x14ac:dyDescent="0.15"/>
    <row r="45" spans="2:16" ht="24" customHeight="1" x14ac:dyDescent="0.15">
      <c r="B45" s="4" t="s">
        <v>10</v>
      </c>
      <c r="D45" s="2"/>
    </row>
    <row r="46" spans="2:16" ht="30" customHeight="1" x14ac:dyDescent="0.15">
      <c r="B46" s="8" t="s">
        <v>11</v>
      </c>
      <c r="C46" s="46" t="s">
        <v>3</v>
      </c>
      <c r="D46" s="124">
        <f>D39</f>
        <v>0</v>
      </c>
      <c r="E46" s="124"/>
      <c r="F46" s="101" t="s">
        <v>65</v>
      </c>
      <c r="G46" s="102"/>
      <c r="H46" s="102"/>
    </row>
    <row r="47" spans="2:16" ht="30" customHeight="1" x14ac:dyDescent="0.15">
      <c r="B47" s="8" t="s">
        <v>12</v>
      </c>
      <c r="C47" s="46" t="s">
        <v>15</v>
      </c>
      <c r="D47" s="124">
        <f>IF(E15="",E14,E15)</f>
        <v>0</v>
      </c>
      <c r="E47" s="124"/>
      <c r="F47" s="101" t="s">
        <v>95</v>
      </c>
      <c r="G47" s="102"/>
      <c r="H47" s="7"/>
      <c r="I47" s="47"/>
    </row>
    <row r="48" spans="2:16" ht="38.85" customHeight="1" x14ac:dyDescent="0.15">
      <c r="B48" s="8" t="s">
        <v>13</v>
      </c>
      <c r="C48" s="48" t="s">
        <v>33</v>
      </c>
      <c r="D48" s="146"/>
      <c r="E48" s="146"/>
      <c r="F48" s="7" t="s">
        <v>23</v>
      </c>
      <c r="G48" s="6"/>
      <c r="H48" s="7"/>
      <c r="I48" s="47"/>
    </row>
    <row r="49" spans="2:9" ht="42.75" customHeight="1" x14ac:dyDescent="0.15">
      <c r="B49" s="8" t="s">
        <v>18</v>
      </c>
      <c r="C49" s="49" t="s">
        <v>16</v>
      </c>
      <c r="D49" s="147"/>
      <c r="E49" s="147"/>
      <c r="F49" s="7" t="s">
        <v>20</v>
      </c>
      <c r="G49" s="6"/>
      <c r="H49" s="7"/>
      <c r="I49" s="47"/>
    </row>
    <row r="50" spans="2:9" ht="38.25" customHeight="1" x14ac:dyDescent="0.15">
      <c r="B50" s="8"/>
      <c r="C50" s="49" t="s">
        <v>19</v>
      </c>
      <c r="D50" s="148"/>
      <c r="E50" s="148"/>
      <c r="F50" s="7" t="s">
        <v>23</v>
      </c>
      <c r="G50" s="6"/>
      <c r="H50" s="7"/>
    </row>
    <row r="51" spans="2:9" ht="30" customHeight="1" x14ac:dyDescent="0.15">
      <c r="B51" s="8" t="s">
        <v>36</v>
      </c>
      <c r="C51" s="31" t="s">
        <v>17</v>
      </c>
      <c r="D51" s="118">
        <f>D46-D47-D49</f>
        <v>0</v>
      </c>
      <c r="E51" s="118"/>
      <c r="F51" s="101" t="s">
        <v>89</v>
      </c>
      <c r="G51" s="102"/>
      <c r="H51" s="102"/>
    </row>
    <row r="52" spans="2:9" ht="30" customHeight="1" x14ac:dyDescent="0.15">
      <c r="B52" s="8" t="s">
        <v>37</v>
      </c>
      <c r="C52" s="50" t="s">
        <v>44</v>
      </c>
      <c r="D52" s="149"/>
      <c r="E52" s="150"/>
      <c r="F52" s="7" t="s">
        <v>21</v>
      </c>
      <c r="G52" s="6"/>
      <c r="H52" s="7"/>
    </row>
    <row r="53" spans="2:9" ht="58.5" x14ac:dyDescent="0.15">
      <c r="C53" s="49" t="s">
        <v>24</v>
      </c>
      <c r="D53" s="143"/>
      <c r="E53" s="144"/>
      <c r="F53" s="144"/>
      <c r="G53" s="145"/>
    </row>
  </sheetData>
  <sheetProtection algorithmName="SHA-512" hashValue="Szs58PCBOd0GYeMrtdznZTU4hVmK8451F5wX37NNfBbtevfnJgLx296pSEYVg21G/jqSiHo4QXOD3RCmtLHOmw==" saltValue="HuzXvsuvFQgeD1KLf4SOWg==" spinCount="100000" sheet="1" formatColumns="0" formatRows="0"/>
  <mergeCells count="21">
    <mergeCell ref="D46:E46"/>
    <mergeCell ref="F46:H46"/>
    <mergeCell ref="F15:I15"/>
    <mergeCell ref="B6:H6"/>
    <mergeCell ref="B7:H7"/>
    <mergeCell ref="D11:F11"/>
    <mergeCell ref="D12:E12"/>
    <mergeCell ref="F12:I12"/>
    <mergeCell ref="D13:E13"/>
    <mergeCell ref="F13:I13"/>
    <mergeCell ref="B14:B15"/>
    <mergeCell ref="C14:C15"/>
    <mergeCell ref="D51:E51"/>
    <mergeCell ref="F51:H51"/>
    <mergeCell ref="D52:E52"/>
    <mergeCell ref="D53:G53"/>
    <mergeCell ref="D47:E47"/>
    <mergeCell ref="F47:G47"/>
    <mergeCell ref="D48:E48"/>
    <mergeCell ref="D49:E49"/>
    <mergeCell ref="D50:E50"/>
  </mergeCells>
  <phoneticPr fontId="2"/>
  <conditionalFormatting sqref="C18:F38">
    <cfRule type="expression" dxfId="29" priority="1">
      <formula>$D$11=""</formula>
    </cfRule>
    <cfRule type="expression" dxfId="28" priority="2">
      <formula>C18=""</formula>
    </cfRule>
  </conditionalFormatting>
  <conditionalFormatting sqref="D11">
    <cfRule type="expression" dxfId="27" priority="7">
      <formula>D11=""</formula>
    </cfRule>
  </conditionalFormatting>
  <conditionalFormatting sqref="D13">
    <cfRule type="expression" dxfId="26" priority="3">
      <formula>D13=""</formula>
    </cfRule>
  </conditionalFormatting>
  <conditionalFormatting sqref="D46:D53">
    <cfRule type="expression" dxfId="25" priority="6">
      <formula>D46=""</formula>
    </cfRule>
  </conditionalFormatting>
  <conditionalFormatting sqref="E15">
    <cfRule type="expression" dxfId="24" priority="5">
      <formula>E15=""</formula>
    </cfRule>
  </conditionalFormatting>
  <dataValidations count="5">
    <dataValidation type="list" allowBlank="1" showInputMessage="1" showErrorMessage="1" sqref="D50" xr:uid="{48C417AF-38B1-4A13-98A9-F2E0D2FDE676}">
      <formula1>"あり,なし"</formula1>
    </dataValidation>
    <dataValidation type="list" allowBlank="1" showInputMessage="1" showErrorMessage="1" sqref="C18:C38" xr:uid="{B9C8A471-14C9-4A4F-886D-0ACD836575CF}">
      <formula1>"人件費,旅費,会場費,謝金,借料及び損料,消耗品費,機械設備費・システム購入費（実証事業に限る）,委託・外注費,印刷製本費,補助員人件費,その他諸経費"</formula1>
    </dataValidation>
    <dataValidation type="whole" allowBlank="1" showInputMessage="1" showErrorMessage="1" error="0円の場合、空欄のままにしてください。_x000a_自動反映欄の金額は超えないようにしてください。" sqref="E15" xr:uid="{ABD11915-E064-4B8F-A7D3-B17DE38E9CA8}">
      <formula1>1</formula1>
      <formula2>E14</formula2>
    </dataValidation>
    <dataValidation type="whole" operator="greaterThanOrEqual" allowBlank="1" showInputMessage="1" showErrorMessage="1" error="整数を入力してください" sqref="D18:D38" xr:uid="{B84E8D89-156B-4989-8EBE-A5BBFA33D71D}">
      <formula1>0</formula1>
    </dataValidation>
    <dataValidation type="whole" showInputMessage="1" showErrorMessage="1" error="入力可能範囲内の整数を入力してください_x000a_【入力可能範囲】_x000a_０　～　補助事業に要する経費_x000a_" sqref="E18:E38" xr:uid="{FCBF8B1E-9C73-4443-97FF-38C3DFBF3599}">
      <formula1>0</formula1>
      <formula2>$D18</formula2>
    </dataValidation>
  </dataValidations>
  <pageMargins left="0.7" right="0.7" top="0.75" bottom="0.75" header="0.3" footer="0.3"/>
  <pageSetup paperSize="9" scale="57" fitToHeight="0" orientation="portrait" r:id="rId1"/>
  <rowBreaks count="1" manualBreakCount="1">
    <brk id="42" min="1" max="8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B5D38E4-CB91-4788-B176-860AAE45BCAD}">
          <x14:formula1>
            <xm:f>入力規則!$C$3:$C$4</xm:f>
          </x14:formula1>
          <xm:sqref>D48</xm:sqref>
        </x14:dataValidation>
        <x14:dataValidation type="list" allowBlank="1" showInputMessage="1" showErrorMessage="1" xr:uid="{EF24CBCD-CFFA-446D-99E7-D95D7B5FC184}">
          <x14:formula1>
            <xm:f>入力規則!$B$3:$B$4</xm:f>
          </x14:formula1>
          <xm:sqref>D13:E13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B27F-CAF4-412B-9741-B7DD463E719E}">
  <sheetPr codeName="Sheet7">
    <pageSetUpPr fitToPage="1"/>
  </sheetPr>
  <dimension ref="B1:T53"/>
  <sheetViews>
    <sheetView showGridLines="0" view="pageBreakPreview" zoomScale="90" zoomScaleNormal="100" zoomScaleSheetLayoutView="90" workbookViewId="0">
      <selection activeCell="D11" sqref="D11:F11"/>
    </sheetView>
  </sheetViews>
  <sheetFormatPr defaultColWidth="8.875" defaultRowHeight="19.5" x14ac:dyDescent="0.15"/>
  <cols>
    <col min="1" max="1" width="2.875" style="2" customWidth="1"/>
    <col min="2" max="2" width="9.5" style="2" customWidth="1"/>
    <col min="3" max="3" width="28.875" style="2" customWidth="1"/>
    <col min="4" max="5" width="18.875" style="3" customWidth="1"/>
    <col min="6" max="6" width="45.625" style="3" customWidth="1"/>
    <col min="7" max="7" width="16.625" style="3" customWidth="1"/>
    <col min="8" max="8" width="6.5" style="2" customWidth="1"/>
    <col min="9" max="16384" width="8.875" style="2"/>
  </cols>
  <sheetData>
    <row r="1" spans="2:9" x14ac:dyDescent="0.15">
      <c r="I1" s="71" t="str">
        <f>+'様式２別添２(幹事法人)'!I1</f>
        <v>ver.1.0</v>
      </c>
    </row>
    <row r="2" spans="2:9" x14ac:dyDescent="0.15">
      <c r="B2" s="2" t="s">
        <v>34</v>
      </c>
    </row>
    <row r="6" spans="2:9" ht="44.25" customHeight="1" x14ac:dyDescent="0.15">
      <c r="B6" s="108" t="s">
        <v>179</v>
      </c>
      <c r="C6" s="109"/>
      <c r="D6" s="109"/>
      <c r="E6" s="109"/>
      <c r="F6" s="109"/>
      <c r="G6" s="109"/>
      <c r="H6" s="109"/>
    </row>
    <row r="7" spans="2:9" x14ac:dyDescent="0.15">
      <c r="B7" s="110" t="s">
        <v>43</v>
      </c>
      <c r="C7" s="110"/>
      <c r="D7" s="110"/>
      <c r="E7" s="110"/>
      <c r="F7" s="110"/>
      <c r="G7" s="110"/>
      <c r="H7" s="110"/>
    </row>
    <row r="10" spans="2:9" ht="21.6" customHeight="1" x14ac:dyDescent="0.15">
      <c r="B10" s="4" t="s">
        <v>9</v>
      </c>
      <c r="D10" s="2"/>
    </row>
    <row r="11" spans="2:9" ht="39.6" customHeight="1" x14ac:dyDescent="0.15">
      <c r="B11" s="8" t="s">
        <v>11</v>
      </c>
      <c r="C11" s="5" t="s">
        <v>68</v>
      </c>
      <c r="D11" s="137"/>
      <c r="E11" s="138"/>
      <c r="F11" s="139"/>
    </row>
    <row r="12" spans="2:9" ht="39" customHeight="1" x14ac:dyDescent="0.15">
      <c r="B12" s="8" t="s">
        <v>12</v>
      </c>
      <c r="C12" s="5" t="s">
        <v>47</v>
      </c>
      <c r="D12" s="151">
        <f>'様式２別添２(幹事法人)'!D12</f>
        <v>0</v>
      </c>
      <c r="E12" s="151"/>
      <c r="F12" s="152" t="s">
        <v>187</v>
      </c>
      <c r="G12" s="153"/>
      <c r="H12" s="153"/>
      <c r="I12" s="153"/>
    </row>
    <row r="13" spans="2:9" ht="49.9" customHeight="1" x14ac:dyDescent="0.15">
      <c r="B13" s="8" t="s">
        <v>13</v>
      </c>
      <c r="C13" s="10" t="s">
        <v>8</v>
      </c>
      <c r="D13" s="140"/>
      <c r="E13" s="141"/>
      <c r="F13" s="135" t="s">
        <v>177</v>
      </c>
      <c r="G13" s="136"/>
      <c r="H13" s="136"/>
      <c r="I13" s="136"/>
    </row>
    <row r="14" spans="2:9" ht="30" customHeight="1" x14ac:dyDescent="0.15">
      <c r="B14" s="115" t="s">
        <v>18</v>
      </c>
      <c r="C14" s="127" t="s">
        <v>5</v>
      </c>
      <c r="D14" s="31" t="s">
        <v>98</v>
      </c>
      <c r="E14" s="51">
        <f>G39</f>
        <v>0</v>
      </c>
      <c r="F14" s="7" t="s">
        <v>96</v>
      </c>
      <c r="G14" s="7"/>
    </row>
    <row r="15" spans="2:9" ht="54.75" customHeight="1" x14ac:dyDescent="0.15">
      <c r="B15" s="117"/>
      <c r="C15" s="128"/>
      <c r="D15" s="32" t="s">
        <v>105</v>
      </c>
      <c r="E15" s="52"/>
      <c r="F15" s="101" t="s">
        <v>99</v>
      </c>
      <c r="G15" s="102"/>
      <c r="H15" s="102"/>
      <c r="I15" s="102"/>
    </row>
    <row r="16" spans="2:9" ht="30" customHeight="1" thickBot="1" x14ac:dyDescent="0.2">
      <c r="B16" s="8" t="s">
        <v>38</v>
      </c>
      <c r="C16" s="13" t="s">
        <v>14</v>
      </c>
      <c r="D16" s="2"/>
      <c r="E16" s="33" t="str">
        <f>IF(E15&gt;E14,"申請額が補助率を超えています。","")</f>
        <v/>
      </c>
    </row>
    <row r="17" spans="2:20" ht="29.85" customHeight="1" thickBot="1" x14ac:dyDescent="0.2">
      <c r="B17" s="14" t="s">
        <v>0</v>
      </c>
      <c r="C17" s="15" t="s">
        <v>1</v>
      </c>
      <c r="D17" s="16" t="s">
        <v>3</v>
      </c>
      <c r="E17" s="16" t="s">
        <v>4</v>
      </c>
      <c r="F17" s="16" t="s">
        <v>35</v>
      </c>
      <c r="G17" s="34" t="s">
        <v>5</v>
      </c>
      <c r="N17" s="35" t="s">
        <v>81</v>
      </c>
      <c r="O17" s="35" t="s">
        <v>3</v>
      </c>
      <c r="P17" s="35" t="s">
        <v>4</v>
      </c>
    </row>
    <row r="18" spans="2:20" ht="35.1" customHeight="1" x14ac:dyDescent="0.15">
      <c r="B18" s="18" t="s">
        <v>2</v>
      </c>
      <c r="C18" s="53"/>
      <c r="D18" s="42"/>
      <c r="E18" s="42"/>
      <c r="F18" s="54"/>
      <c r="G18" s="21"/>
      <c r="N18" s="37" t="s">
        <v>25</v>
      </c>
      <c r="O18" s="37">
        <f>SUMIFS($D$18:$D$38,$C$18:$C$38,$N18)</f>
        <v>0</v>
      </c>
      <c r="P18" s="37">
        <f>SUMIFS($E$18:$E$38,$C$18:$C$38,$N18)</f>
        <v>0</v>
      </c>
    </row>
    <row r="19" spans="2:20" ht="35.1" customHeight="1" x14ac:dyDescent="0.15">
      <c r="B19" s="22"/>
      <c r="C19" s="41"/>
      <c r="D19" s="42"/>
      <c r="E19" s="42"/>
      <c r="F19" s="42"/>
      <c r="G19" s="21"/>
      <c r="N19" s="37" t="s">
        <v>26</v>
      </c>
      <c r="O19" s="37">
        <f t="shared" ref="O19:O28" si="0">SUMIFS($D$18:$D$38,$C$18:$C$38,$N19)</f>
        <v>0</v>
      </c>
      <c r="P19" s="37">
        <f t="shared" ref="P19:P28" si="1">SUMIFS($E$18:$E$38,$C$18:$C$38,$N19)</f>
        <v>0</v>
      </c>
    </row>
    <row r="20" spans="2:20" ht="35.1" customHeight="1" x14ac:dyDescent="0.15">
      <c r="B20" s="22"/>
      <c r="C20" s="41"/>
      <c r="D20" s="42"/>
      <c r="E20" s="42"/>
      <c r="F20" s="42"/>
      <c r="G20" s="21"/>
      <c r="N20" s="37" t="s">
        <v>82</v>
      </c>
      <c r="O20" s="37">
        <f t="shared" si="0"/>
        <v>0</v>
      </c>
      <c r="P20" s="37">
        <f t="shared" si="1"/>
        <v>0</v>
      </c>
    </row>
    <row r="21" spans="2:20" ht="35.1" customHeight="1" x14ac:dyDescent="0.15">
      <c r="B21" s="22"/>
      <c r="C21" s="41"/>
      <c r="D21" s="42"/>
      <c r="E21" s="42"/>
      <c r="F21" s="42"/>
      <c r="G21" s="21"/>
      <c r="N21" s="37" t="s">
        <v>64</v>
      </c>
      <c r="O21" s="37">
        <f t="shared" si="0"/>
        <v>0</v>
      </c>
      <c r="P21" s="37">
        <f t="shared" si="1"/>
        <v>0</v>
      </c>
      <c r="T21" s="58"/>
    </row>
    <row r="22" spans="2:20" ht="35.1" customHeight="1" x14ac:dyDescent="0.15">
      <c r="B22" s="22"/>
      <c r="C22" s="41"/>
      <c r="D22" s="42"/>
      <c r="E22" s="42"/>
      <c r="F22" s="42"/>
      <c r="G22" s="21"/>
      <c r="I22" s="40"/>
      <c r="N22" s="37" t="s">
        <v>102</v>
      </c>
      <c r="O22" s="37">
        <f t="shared" si="0"/>
        <v>0</v>
      </c>
      <c r="P22" s="37">
        <f t="shared" si="1"/>
        <v>0</v>
      </c>
    </row>
    <row r="23" spans="2:20" ht="35.1" customHeight="1" x14ac:dyDescent="0.15">
      <c r="B23" s="22"/>
      <c r="C23" s="41"/>
      <c r="D23" s="42"/>
      <c r="E23" s="42"/>
      <c r="F23" s="42"/>
      <c r="G23" s="21"/>
      <c r="I23" s="40"/>
      <c r="N23" s="37" t="s">
        <v>83</v>
      </c>
      <c r="O23" s="37">
        <f t="shared" si="0"/>
        <v>0</v>
      </c>
      <c r="P23" s="37">
        <f t="shared" si="1"/>
        <v>0</v>
      </c>
    </row>
    <row r="24" spans="2:20" ht="35.1" customHeight="1" x14ac:dyDescent="0.15">
      <c r="B24" s="22"/>
      <c r="C24" s="41"/>
      <c r="D24" s="42"/>
      <c r="E24" s="42"/>
      <c r="F24" s="42"/>
      <c r="G24" s="21"/>
      <c r="N24" s="37" t="s">
        <v>84</v>
      </c>
      <c r="O24" s="37">
        <f t="shared" si="0"/>
        <v>0</v>
      </c>
      <c r="P24" s="37">
        <f t="shared" si="1"/>
        <v>0</v>
      </c>
    </row>
    <row r="25" spans="2:20" ht="35.1" customHeight="1" x14ac:dyDescent="0.15">
      <c r="B25" s="22"/>
      <c r="C25" s="41"/>
      <c r="D25" s="42"/>
      <c r="E25" s="42"/>
      <c r="F25" s="42"/>
      <c r="G25" s="21"/>
      <c r="N25" s="37" t="s">
        <v>42</v>
      </c>
      <c r="O25" s="37">
        <f t="shared" si="0"/>
        <v>0</v>
      </c>
      <c r="P25" s="37">
        <f t="shared" si="1"/>
        <v>0</v>
      </c>
    </row>
    <row r="26" spans="2:20" ht="35.1" customHeight="1" x14ac:dyDescent="0.15">
      <c r="B26" s="22"/>
      <c r="C26" s="41"/>
      <c r="D26" s="42"/>
      <c r="E26" s="42"/>
      <c r="F26" s="42"/>
      <c r="G26" s="21"/>
      <c r="N26" s="37" t="s">
        <v>86</v>
      </c>
      <c r="O26" s="37">
        <f t="shared" si="0"/>
        <v>0</v>
      </c>
      <c r="P26" s="37">
        <f t="shared" si="1"/>
        <v>0</v>
      </c>
    </row>
    <row r="27" spans="2:20" ht="35.1" customHeight="1" x14ac:dyDescent="0.15">
      <c r="B27" s="22"/>
      <c r="C27" s="41"/>
      <c r="D27" s="42"/>
      <c r="E27" s="42"/>
      <c r="F27" s="42"/>
      <c r="G27" s="21"/>
      <c r="N27" s="37" t="s">
        <v>87</v>
      </c>
      <c r="O27" s="37">
        <f t="shared" si="0"/>
        <v>0</v>
      </c>
      <c r="P27" s="37">
        <f t="shared" si="1"/>
        <v>0</v>
      </c>
    </row>
    <row r="28" spans="2:20" ht="35.1" customHeight="1" x14ac:dyDescent="0.15">
      <c r="B28" s="22"/>
      <c r="C28" s="41"/>
      <c r="D28" s="42"/>
      <c r="E28" s="42"/>
      <c r="F28" s="42"/>
      <c r="G28" s="21"/>
      <c r="N28" s="37" t="s">
        <v>88</v>
      </c>
      <c r="O28" s="37">
        <f t="shared" si="0"/>
        <v>0</v>
      </c>
      <c r="P28" s="37">
        <f t="shared" si="1"/>
        <v>0</v>
      </c>
    </row>
    <row r="29" spans="2:20" ht="35.1" customHeight="1" x14ac:dyDescent="0.15">
      <c r="B29" s="22"/>
      <c r="C29" s="41"/>
      <c r="D29" s="42"/>
      <c r="E29" s="42"/>
      <c r="F29" s="42"/>
      <c r="G29" s="21"/>
      <c r="N29" s="37"/>
      <c r="O29" s="37"/>
      <c r="P29" s="37"/>
    </row>
    <row r="30" spans="2:20" ht="35.1" customHeight="1" x14ac:dyDescent="0.15">
      <c r="B30" s="22"/>
      <c r="C30" s="41"/>
      <c r="D30" s="42"/>
      <c r="E30" s="42"/>
      <c r="F30" s="42"/>
      <c r="G30" s="21"/>
      <c r="N30" s="37"/>
      <c r="O30" s="37"/>
      <c r="P30" s="37"/>
    </row>
    <row r="31" spans="2:20" ht="35.1" customHeight="1" x14ac:dyDescent="0.15">
      <c r="B31" s="22"/>
      <c r="C31" s="41"/>
      <c r="D31" s="42"/>
      <c r="E31" s="42"/>
      <c r="F31" s="42"/>
      <c r="G31" s="21"/>
      <c r="N31" s="37"/>
      <c r="O31" s="37"/>
      <c r="P31" s="37"/>
    </row>
    <row r="32" spans="2:20" ht="35.1" customHeight="1" x14ac:dyDescent="0.15">
      <c r="B32" s="22"/>
      <c r="C32" s="41"/>
      <c r="D32" s="42"/>
      <c r="E32" s="42"/>
      <c r="F32" s="42"/>
      <c r="G32" s="21"/>
      <c r="N32" s="37"/>
      <c r="O32" s="37"/>
      <c r="P32" s="37"/>
    </row>
    <row r="33" spans="2:16" ht="35.1" customHeight="1" x14ac:dyDescent="0.15">
      <c r="B33" s="22"/>
      <c r="C33" s="41"/>
      <c r="D33" s="42"/>
      <c r="E33" s="42"/>
      <c r="F33" s="42"/>
      <c r="G33" s="21"/>
      <c r="N33" s="37"/>
      <c r="O33" s="37"/>
      <c r="P33" s="37"/>
    </row>
    <row r="34" spans="2:16" ht="35.1" customHeight="1" x14ac:dyDescent="0.15">
      <c r="B34" s="22"/>
      <c r="C34" s="41"/>
      <c r="D34" s="42"/>
      <c r="E34" s="42"/>
      <c r="F34" s="42"/>
      <c r="G34" s="21"/>
      <c r="N34" s="37"/>
      <c r="O34" s="37"/>
      <c r="P34" s="37"/>
    </row>
    <row r="35" spans="2:16" ht="35.1" customHeight="1" x14ac:dyDescent="0.15">
      <c r="B35" s="22"/>
      <c r="C35" s="41"/>
      <c r="D35" s="42"/>
      <c r="E35" s="42"/>
      <c r="F35" s="42"/>
      <c r="G35" s="21"/>
      <c r="N35" s="37"/>
      <c r="O35" s="37"/>
      <c r="P35" s="37"/>
    </row>
    <row r="36" spans="2:16" ht="35.1" customHeight="1" x14ac:dyDescent="0.15">
      <c r="B36" s="22"/>
      <c r="C36" s="41"/>
      <c r="D36" s="42"/>
      <c r="E36" s="42"/>
      <c r="F36" s="42"/>
      <c r="G36" s="21"/>
    </row>
    <row r="37" spans="2:16" ht="35.1" customHeight="1" x14ac:dyDescent="0.15">
      <c r="B37" s="22"/>
      <c r="C37" s="41"/>
      <c r="D37" s="42"/>
      <c r="E37" s="42"/>
      <c r="F37" s="42"/>
      <c r="G37" s="21"/>
    </row>
    <row r="38" spans="2:16" ht="35.1" customHeight="1" thickBot="1" x14ac:dyDescent="0.2">
      <c r="B38" s="22"/>
      <c r="C38" s="43"/>
      <c r="D38" s="44"/>
      <c r="E38" s="44"/>
      <c r="F38" s="44"/>
      <c r="G38" s="21"/>
    </row>
    <row r="39" spans="2:16" ht="30.75" customHeight="1" thickBot="1" x14ac:dyDescent="0.2">
      <c r="B39" s="26"/>
      <c r="C39" s="27" t="s">
        <v>7</v>
      </c>
      <c r="D39" s="61">
        <f>SUM(D18:D38)</f>
        <v>0</v>
      </c>
      <c r="E39" s="61">
        <f>SUM(E18:E38)</f>
        <v>0</v>
      </c>
      <c r="F39" s="45"/>
      <c r="G39" s="62">
        <f>IF(ISBLANK(D13),0,IF(D12="FS事業",IF(ROUNDDOWN(IF(D13="１/２以内",(E39*1/2),(E39*2/3)),0)&gt;100000000,"補助金上限額を超えています",ROUNDDOWN(IF(D13="１/２以内",(E39*1/2),(E39*2/3)),0)),IF(ROUNDDOWN(IF(D13="１/２以内",(E39*1/2),(E39*2/3)),0)&gt;500000000,"補助金上限額を超えています",ROUNDDOWN(IF(D13="１/２以内",(E39*1/2),(E39*2/3)),0))))</f>
        <v>0</v>
      </c>
      <c r="J39" s="33"/>
      <c r="K39" s="59"/>
    </row>
    <row r="40" spans="2:16" x14ac:dyDescent="0.15">
      <c r="G40" s="60"/>
    </row>
    <row r="41" spans="2:16" x14ac:dyDescent="0.15">
      <c r="B41" s="12" t="s">
        <v>27</v>
      </c>
    </row>
    <row r="42" spans="2:16" ht="12.75" customHeight="1" x14ac:dyDescent="0.15"/>
    <row r="43" spans="2:16" ht="12.75" customHeight="1" x14ac:dyDescent="0.15"/>
    <row r="44" spans="2:16" ht="12.75" customHeight="1" x14ac:dyDescent="0.15"/>
    <row r="45" spans="2:16" ht="24" customHeight="1" x14ac:dyDescent="0.15">
      <c r="B45" s="4" t="s">
        <v>10</v>
      </c>
      <c r="D45" s="2"/>
    </row>
    <row r="46" spans="2:16" ht="30" customHeight="1" x14ac:dyDescent="0.15">
      <c r="B46" s="8" t="s">
        <v>11</v>
      </c>
      <c r="C46" s="46" t="s">
        <v>3</v>
      </c>
      <c r="D46" s="124">
        <f>D39</f>
        <v>0</v>
      </c>
      <c r="E46" s="124"/>
      <c r="F46" s="101" t="s">
        <v>65</v>
      </c>
      <c r="G46" s="102"/>
      <c r="H46" s="102"/>
    </row>
    <row r="47" spans="2:16" ht="30" customHeight="1" x14ac:dyDescent="0.15">
      <c r="B47" s="8" t="s">
        <v>12</v>
      </c>
      <c r="C47" s="46" t="s">
        <v>15</v>
      </c>
      <c r="D47" s="124">
        <f>IF(E15="",E14,E15)</f>
        <v>0</v>
      </c>
      <c r="E47" s="124"/>
      <c r="F47" s="101" t="s">
        <v>95</v>
      </c>
      <c r="G47" s="102"/>
      <c r="H47" s="7"/>
      <c r="I47" s="47"/>
    </row>
    <row r="48" spans="2:16" ht="38.85" customHeight="1" x14ac:dyDescent="0.15">
      <c r="B48" s="8" t="s">
        <v>13</v>
      </c>
      <c r="C48" s="48" t="s">
        <v>33</v>
      </c>
      <c r="D48" s="146"/>
      <c r="E48" s="146"/>
      <c r="F48" s="7" t="s">
        <v>23</v>
      </c>
      <c r="G48" s="6"/>
      <c r="H48" s="7"/>
      <c r="I48" s="47"/>
    </row>
    <row r="49" spans="2:9" ht="42.75" customHeight="1" x14ac:dyDescent="0.15">
      <c r="B49" s="8" t="s">
        <v>18</v>
      </c>
      <c r="C49" s="49" t="s">
        <v>16</v>
      </c>
      <c r="D49" s="147"/>
      <c r="E49" s="147"/>
      <c r="F49" s="7" t="s">
        <v>20</v>
      </c>
      <c r="G49" s="6"/>
      <c r="H49" s="7"/>
      <c r="I49" s="47"/>
    </row>
    <row r="50" spans="2:9" ht="38.25" customHeight="1" x14ac:dyDescent="0.15">
      <c r="B50" s="8"/>
      <c r="C50" s="49" t="s">
        <v>19</v>
      </c>
      <c r="D50" s="148"/>
      <c r="E50" s="148"/>
      <c r="F50" s="7" t="s">
        <v>23</v>
      </c>
      <c r="G50" s="6"/>
      <c r="H50" s="7"/>
    </row>
    <row r="51" spans="2:9" ht="30" customHeight="1" x14ac:dyDescent="0.15">
      <c r="B51" s="8" t="s">
        <v>36</v>
      </c>
      <c r="C51" s="31" t="s">
        <v>17</v>
      </c>
      <c r="D51" s="118">
        <f>D46-D47-D49</f>
        <v>0</v>
      </c>
      <c r="E51" s="118"/>
      <c r="F51" s="101" t="s">
        <v>89</v>
      </c>
      <c r="G51" s="102"/>
      <c r="H51" s="102"/>
    </row>
    <row r="52" spans="2:9" ht="30" customHeight="1" x14ac:dyDescent="0.15">
      <c r="B52" s="8" t="s">
        <v>37</v>
      </c>
      <c r="C52" s="50" t="s">
        <v>44</v>
      </c>
      <c r="D52" s="149"/>
      <c r="E52" s="150"/>
      <c r="F52" s="69" t="s">
        <v>21</v>
      </c>
      <c r="G52" s="70"/>
      <c r="H52" s="7"/>
    </row>
    <row r="53" spans="2:9" ht="58.5" x14ac:dyDescent="0.15">
      <c r="C53" s="49" t="s">
        <v>24</v>
      </c>
      <c r="D53" s="143"/>
      <c r="E53" s="144"/>
      <c r="F53" s="144"/>
      <c r="G53" s="145"/>
    </row>
  </sheetData>
  <sheetProtection algorithmName="SHA-512" hashValue="dy7N1/VBx1K9nezDac6xxEkyTFQ526nr5avMsNqtbAVkGiOT2r+hdSyzntRrFGPB2myuiKSJvsDKPdi/v2FkIQ==" saltValue="o9sTmzjbYrPNstKgsRXB7A==" spinCount="100000" sheet="1" formatColumns="0" formatRows="0"/>
  <mergeCells count="21">
    <mergeCell ref="D46:E46"/>
    <mergeCell ref="F46:H46"/>
    <mergeCell ref="F15:I15"/>
    <mergeCell ref="B6:H6"/>
    <mergeCell ref="B7:H7"/>
    <mergeCell ref="D11:F11"/>
    <mergeCell ref="D12:E12"/>
    <mergeCell ref="F12:I12"/>
    <mergeCell ref="D13:E13"/>
    <mergeCell ref="F13:I13"/>
    <mergeCell ref="B14:B15"/>
    <mergeCell ref="C14:C15"/>
    <mergeCell ref="D51:E51"/>
    <mergeCell ref="F51:H51"/>
    <mergeCell ref="D52:E52"/>
    <mergeCell ref="D53:G53"/>
    <mergeCell ref="D47:E47"/>
    <mergeCell ref="F47:G47"/>
    <mergeCell ref="D48:E48"/>
    <mergeCell ref="D49:E49"/>
    <mergeCell ref="D50:E50"/>
  </mergeCells>
  <phoneticPr fontId="2"/>
  <conditionalFormatting sqref="C18:F38">
    <cfRule type="expression" dxfId="23" priority="1">
      <formula>$D$11=""</formula>
    </cfRule>
    <cfRule type="expression" dxfId="22" priority="2">
      <formula>C18=""</formula>
    </cfRule>
  </conditionalFormatting>
  <conditionalFormatting sqref="D11">
    <cfRule type="expression" dxfId="21" priority="7">
      <formula>D11=""</formula>
    </cfRule>
  </conditionalFormatting>
  <conditionalFormatting sqref="D13">
    <cfRule type="expression" dxfId="20" priority="3">
      <formula>D13=""</formula>
    </cfRule>
  </conditionalFormatting>
  <conditionalFormatting sqref="D46:D53">
    <cfRule type="expression" dxfId="19" priority="6">
      <formula>D46=""</formula>
    </cfRule>
  </conditionalFormatting>
  <conditionalFormatting sqref="E15">
    <cfRule type="expression" dxfId="18" priority="5">
      <formula>E15=""</formula>
    </cfRule>
  </conditionalFormatting>
  <dataValidations count="5">
    <dataValidation type="list" allowBlank="1" showInputMessage="1" showErrorMessage="1" sqref="D50" xr:uid="{3419E1BA-725B-4D39-B54E-B82C11622DB8}">
      <formula1>"あり,なし"</formula1>
    </dataValidation>
    <dataValidation type="list" allowBlank="1" showInputMessage="1" showErrorMessage="1" sqref="C18:C38" xr:uid="{13D39F65-D347-4260-B3ED-FB81C37B84E3}">
      <formula1>"人件費,旅費,会場費,謝金,借料及び損料,消耗品費,機械設備費・システム購入費（実証事業に限る）,委託・外注費,印刷製本費,補助員人件費,その他諸経費"</formula1>
    </dataValidation>
    <dataValidation type="whole" allowBlank="1" showInputMessage="1" showErrorMessage="1" error="0円の場合、空欄のままにしてください。_x000a_自動反映欄の金額は超えないようにしてください。" sqref="E15" xr:uid="{83003D44-B6BC-4EB5-A0C5-FA47D9EC74B5}">
      <formula1>1</formula1>
      <formula2>E14</formula2>
    </dataValidation>
    <dataValidation type="whole" operator="greaterThanOrEqual" allowBlank="1" showInputMessage="1" showErrorMessage="1" error="整数を入力してください" sqref="D18:D38" xr:uid="{AE8D0D10-1E01-4B0B-951D-28E811F67BEF}">
      <formula1>0</formula1>
    </dataValidation>
    <dataValidation type="whole" showInputMessage="1" showErrorMessage="1" error="入力可能範囲内の整数を入力してください_x000a_【入力可能範囲】_x000a_０　～　補助事業に要する経費_x000a_" sqref="E18:E38" xr:uid="{E6DEF9F6-BB84-4D73-98C7-85270C62578E}">
      <formula1>0</formula1>
      <formula2>$D18</formula2>
    </dataValidation>
  </dataValidations>
  <pageMargins left="0.7" right="0.7" top="0.75" bottom="0.75" header="0.3" footer="0.3"/>
  <pageSetup paperSize="9" scale="57" fitToHeight="0" orientation="portrait" r:id="rId1"/>
  <rowBreaks count="1" manualBreakCount="1">
    <brk id="42" min="1" max="8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3D34404-6B47-43E1-9405-194869883E07}">
          <x14:formula1>
            <xm:f>入力規則!$C$3:$C$4</xm:f>
          </x14:formula1>
          <xm:sqref>D48</xm:sqref>
        </x14:dataValidation>
        <x14:dataValidation type="list" allowBlank="1" showInputMessage="1" showErrorMessage="1" xr:uid="{24B3A645-8C91-4981-B006-80283E4D8F16}">
          <x14:formula1>
            <xm:f>入力規則!$B$3:$B$4</xm:f>
          </x14:formula1>
          <xm:sqref>D13:E13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6364C-75DD-4D5B-864D-00C05DF4D238}">
  <sheetPr codeName="Sheet8">
    <pageSetUpPr fitToPage="1"/>
  </sheetPr>
  <dimension ref="B1:T53"/>
  <sheetViews>
    <sheetView showGridLines="0" view="pageBreakPreview" zoomScale="90" zoomScaleNormal="100" zoomScaleSheetLayoutView="90" workbookViewId="0">
      <selection activeCell="D11" sqref="D11:F11"/>
    </sheetView>
  </sheetViews>
  <sheetFormatPr defaultColWidth="8.875" defaultRowHeight="19.5" x14ac:dyDescent="0.15"/>
  <cols>
    <col min="1" max="1" width="2.875" style="2" customWidth="1"/>
    <col min="2" max="2" width="9.5" style="2" customWidth="1"/>
    <col min="3" max="3" width="28.875" style="2" customWidth="1"/>
    <col min="4" max="5" width="18.875" style="3" customWidth="1"/>
    <col min="6" max="6" width="45.625" style="3" customWidth="1"/>
    <col min="7" max="7" width="16.625" style="3" customWidth="1"/>
    <col min="8" max="8" width="6.5" style="2" customWidth="1"/>
    <col min="9" max="16384" width="8.875" style="2"/>
  </cols>
  <sheetData>
    <row r="1" spans="2:9" x14ac:dyDescent="0.15">
      <c r="I1" s="71" t="str">
        <f>+'様式２別添２(幹事法人)'!I1</f>
        <v>ver.1.0</v>
      </c>
    </row>
    <row r="2" spans="2:9" x14ac:dyDescent="0.15">
      <c r="B2" s="2" t="s">
        <v>34</v>
      </c>
    </row>
    <row r="6" spans="2:9" ht="44.25" customHeight="1" x14ac:dyDescent="0.15">
      <c r="B6" s="108" t="s">
        <v>179</v>
      </c>
      <c r="C6" s="109"/>
      <c r="D6" s="109"/>
      <c r="E6" s="109"/>
      <c r="F6" s="109"/>
      <c r="G6" s="109"/>
      <c r="H6" s="109"/>
    </row>
    <row r="7" spans="2:9" x14ac:dyDescent="0.15">
      <c r="B7" s="110" t="s">
        <v>43</v>
      </c>
      <c r="C7" s="110"/>
      <c r="D7" s="110"/>
      <c r="E7" s="110"/>
      <c r="F7" s="110"/>
      <c r="G7" s="110"/>
      <c r="H7" s="110"/>
    </row>
    <row r="10" spans="2:9" ht="21.6" customHeight="1" x14ac:dyDescent="0.15">
      <c r="B10" s="4" t="s">
        <v>9</v>
      </c>
      <c r="D10" s="2"/>
    </row>
    <row r="11" spans="2:9" ht="39.6" customHeight="1" x14ac:dyDescent="0.15">
      <c r="B11" s="8" t="s">
        <v>11</v>
      </c>
      <c r="C11" s="5" t="s">
        <v>69</v>
      </c>
      <c r="D11" s="137"/>
      <c r="E11" s="138"/>
      <c r="F11" s="139"/>
    </row>
    <row r="12" spans="2:9" ht="39" customHeight="1" x14ac:dyDescent="0.15">
      <c r="B12" s="8" t="s">
        <v>12</v>
      </c>
      <c r="C12" s="5" t="s">
        <v>47</v>
      </c>
      <c r="D12" s="151">
        <f>'様式２別添２(幹事法人)'!D12</f>
        <v>0</v>
      </c>
      <c r="E12" s="151"/>
      <c r="F12" s="152" t="s">
        <v>187</v>
      </c>
      <c r="G12" s="153"/>
      <c r="H12" s="153"/>
      <c r="I12" s="153"/>
    </row>
    <row r="13" spans="2:9" ht="49.9" customHeight="1" x14ac:dyDescent="0.15">
      <c r="B13" s="8" t="s">
        <v>13</v>
      </c>
      <c r="C13" s="10" t="s">
        <v>8</v>
      </c>
      <c r="D13" s="140"/>
      <c r="E13" s="141"/>
      <c r="F13" s="135" t="s">
        <v>177</v>
      </c>
      <c r="G13" s="136"/>
      <c r="H13" s="136"/>
      <c r="I13" s="136"/>
    </row>
    <row r="14" spans="2:9" ht="30" customHeight="1" x14ac:dyDescent="0.15">
      <c r="B14" s="115" t="s">
        <v>18</v>
      </c>
      <c r="C14" s="127" t="s">
        <v>5</v>
      </c>
      <c r="D14" s="31" t="s">
        <v>98</v>
      </c>
      <c r="E14" s="51">
        <f>G39</f>
        <v>0</v>
      </c>
      <c r="F14" s="7" t="s">
        <v>96</v>
      </c>
      <c r="G14" s="7"/>
    </row>
    <row r="15" spans="2:9" ht="54.75" customHeight="1" x14ac:dyDescent="0.15">
      <c r="B15" s="117"/>
      <c r="C15" s="128"/>
      <c r="D15" s="32" t="s">
        <v>105</v>
      </c>
      <c r="E15" s="52"/>
      <c r="F15" s="101" t="s">
        <v>99</v>
      </c>
      <c r="G15" s="102"/>
      <c r="H15" s="102"/>
      <c r="I15" s="102"/>
    </row>
    <row r="16" spans="2:9" ht="30" customHeight="1" thickBot="1" x14ac:dyDescent="0.2">
      <c r="B16" s="8" t="s">
        <v>38</v>
      </c>
      <c r="C16" s="13" t="s">
        <v>14</v>
      </c>
      <c r="D16" s="2"/>
      <c r="E16" s="33" t="str">
        <f>IF(E15&gt;E14,"申請額が補助率を超えています。","")</f>
        <v/>
      </c>
    </row>
    <row r="17" spans="2:20" ht="29.85" customHeight="1" thickBot="1" x14ac:dyDescent="0.2">
      <c r="B17" s="14" t="s">
        <v>0</v>
      </c>
      <c r="C17" s="15" t="s">
        <v>1</v>
      </c>
      <c r="D17" s="16" t="s">
        <v>3</v>
      </c>
      <c r="E17" s="16" t="s">
        <v>4</v>
      </c>
      <c r="F17" s="16" t="s">
        <v>35</v>
      </c>
      <c r="G17" s="34" t="s">
        <v>5</v>
      </c>
      <c r="N17" s="35" t="s">
        <v>81</v>
      </c>
      <c r="O17" s="35" t="s">
        <v>3</v>
      </c>
      <c r="P17" s="35" t="s">
        <v>4</v>
      </c>
    </row>
    <row r="18" spans="2:20" ht="35.1" customHeight="1" x14ac:dyDescent="0.15">
      <c r="B18" s="18" t="s">
        <v>2</v>
      </c>
      <c r="C18" s="53"/>
      <c r="D18" s="42"/>
      <c r="E18" s="42"/>
      <c r="F18" s="54"/>
      <c r="G18" s="21"/>
      <c r="N18" s="37" t="s">
        <v>25</v>
      </c>
      <c r="O18" s="37">
        <f>SUMIFS($D$18:$D$38,$C$18:$C$38,$N18)</f>
        <v>0</v>
      </c>
      <c r="P18" s="37">
        <f>SUMIFS($E$18:$E$38,$C$18:$C$38,$N18)</f>
        <v>0</v>
      </c>
    </row>
    <row r="19" spans="2:20" ht="35.1" customHeight="1" x14ac:dyDescent="0.15">
      <c r="B19" s="22"/>
      <c r="C19" s="41"/>
      <c r="D19" s="42"/>
      <c r="E19" s="42"/>
      <c r="F19" s="42"/>
      <c r="G19" s="21"/>
      <c r="N19" s="37" t="s">
        <v>26</v>
      </c>
      <c r="O19" s="37">
        <f t="shared" ref="O19:O28" si="0">SUMIFS($D$18:$D$38,$C$18:$C$38,$N19)</f>
        <v>0</v>
      </c>
      <c r="P19" s="37">
        <f t="shared" ref="P19:P28" si="1">SUMIFS($E$18:$E$38,$C$18:$C$38,$N19)</f>
        <v>0</v>
      </c>
    </row>
    <row r="20" spans="2:20" ht="35.1" customHeight="1" x14ac:dyDescent="0.15">
      <c r="B20" s="22"/>
      <c r="C20" s="41"/>
      <c r="D20" s="42"/>
      <c r="E20" s="42"/>
      <c r="F20" s="42"/>
      <c r="G20" s="21"/>
      <c r="N20" s="37" t="s">
        <v>82</v>
      </c>
      <c r="O20" s="37">
        <f t="shared" si="0"/>
        <v>0</v>
      </c>
      <c r="P20" s="37">
        <f t="shared" si="1"/>
        <v>0</v>
      </c>
    </row>
    <row r="21" spans="2:20" ht="35.1" customHeight="1" x14ac:dyDescent="0.15">
      <c r="B21" s="22"/>
      <c r="C21" s="41"/>
      <c r="D21" s="42"/>
      <c r="E21" s="42"/>
      <c r="F21" s="42"/>
      <c r="G21" s="21"/>
      <c r="N21" s="37" t="s">
        <v>64</v>
      </c>
      <c r="O21" s="37">
        <f t="shared" si="0"/>
        <v>0</v>
      </c>
      <c r="P21" s="37">
        <f t="shared" si="1"/>
        <v>0</v>
      </c>
      <c r="T21" s="58"/>
    </row>
    <row r="22" spans="2:20" ht="35.1" customHeight="1" x14ac:dyDescent="0.15">
      <c r="B22" s="22"/>
      <c r="C22" s="41"/>
      <c r="D22" s="42"/>
      <c r="E22" s="42"/>
      <c r="F22" s="42"/>
      <c r="G22" s="21"/>
      <c r="I22" s="40"/>
      <c r="N22" s="37" t="s">
        <v>102</v>
      </c>
      <c r="O22" s="37">
        <f t="shared" si="0"/>
        <v>0</v>
      </c>
      <c r="P22" s="37">
        <f t="shared" si="1"/>
        <v>0</v>
      </c>
    </row>
    <row r="23" spans="2:20" ht="35.1" customHeight="1" x14ac:dyDescent="0.15">
      <c r="B23" s="22"/>
      <c r="C23" s="41"/>
      <c r="D23" s="42"/>
      <c r="E23" s="42"/>
      <c r="F23" s="42"/>
      <c r="G23" s="21"/>
      <c r="I23" s="40"/>
      <c r="N23" s="37" t="s">
        <v>83</v>
      </c>
      <c r="O23" s="37">
        <f t="shared" si="0"/>
        <v>0</v>
      </c>
      <c r="P23" s="37">
        <f t="shared" si="1"/>
        <v>0</v>
      </c>
    </row>
    <row r="24" spans="2:20" ht="35.1" customHeight="1" x14ac:dyDescent="0.15">
      <c r="B24" s="22"/>
      <c r="C24" s="41"/>
      <c r="D24" s="42"/>
      <c r="E24" s="42"/>
      <c r="F24" s="42"/>
      <c r="G24" s="21"/>
      <c r="N24" s="37" t="s">
        <v>84</v>
      </c>
      <c r="O24" s="37">
        <f t="shared" si="0"/>
        <v>0</v>
      </c>
      <c r="P24" s="37">
        <f t="shared" si="1"/>
        <v>0</v>
      </c>
    </row>
    <row r="25" spans="2:20" ht="35.1" customHeight="1" x14ac:dyDescent="0.15">
      <c r="B25" s="22"/>
      <c r="C25" s="41"/>
      <c r="D25" s="42"/>
      <c r="E25" s="42"/>
      <c r="F25" s="42"/>
      <c r="G25" s="21"/>
      <c r="N25" s="37" t="s">
        <v>42</v>
      </c>
      <c r="O25" s="37">
        <f t="shared" si="0"/>
        <v>0</v>
      </c>
      <c r="P25" s="37">
        <f t="shared" si="1"/>
        <v>0</v>
      </c>
    </row>
    <row r="26" spans="2:20" ht="35.1" customHeight="1" x14ac:dyDescent="0.15">
      <c r="B26" s="22"/>
      <c r="C26" s="41"/>
      <c r="D26" s="42"/>
      <c r="E26" s="42"/>
      <c r="F26" s="42"/>
      <c r="G26" s="21"/>
      <c r="N26" s="37" t="s">
        <v>86</v>
      </c>
      <c r="O26" s="37">
        <f t="shared" si="0"/>
        <v>0</v>
      </c>
      <c r="P26" s="37">
        <f t="shared" si="1"/>
        <v>0</v>
      </c>
    </row>
    <row r="27" spans="2:20" ht="35.1" customHeight="1" x14ac:dyDescent="0.15">
      <c r="B27" s="22"/>
      <c r="C27" s="41"/>
      <c r="D27" s="42"/>
      <c r="E27" s="42"/>
      <c r="F27" s="42"/>
      <c r="G27" s="21"/>
      <c r="N27" s="37" t="s">
        <v>87</v>
      </c>
      <c r="O27" s="37">
        <f t="shared" si="0"/>
        <v>0</v>
      </c>
      <c r="P27" s="37">
        <f t="shared" si="1"/>
        <v>0</v>
      </c>
    </row>
    <row r="28" spans="2:20" ht="35.1" customHeight="1" x14ac:dyDescent="0.15">
      <c r="B28" s="22"/>
      <c r="C28" s="41"/>
      <c r="D28" s="42"/>
      <c r="E28" s="42"/>
      <c r="F28" s="42"/>
      <c r="G28" s="21"/>
      <c r="N28" s="37" t="s">
        <v>88</v>
      </c>
      <c r="O28" s="37">
        <f t="shared" si="0"/>
        <v>0</v>
      </c>
      <c r="P28" s="37">
        <f t="shared" si="1"/>
        <v>0</v>
      </c>
    </row>
    <row r="29" spans="2:20" ht="35.1" customHeight="1" x14ac:dyDescent="0.15">
      <c r="B29" s="22"/>
      <c r="C29" s="41"/>
      <c r="D29" s="42"/>
      <c r="E29" s="42"/>
      <c r="F29" s="42"/>
      <c r="G29" s="21"/>
      <c r="N29" s="37"/>
      <c r="O29" s="37"/>
      <c r="P29" s="37"/>
    </row>
    <row r="30" spans="2:20" ht="35.1" customHeight="1" x14ac:dyDescent="0.15">
      <c r="B30" s="22"/>
      <c r="C30" s="41"/>
      <c r="D30" s="42"/>
      <c r="E30" s="42"/>
      <c r="F30" s="42"/>
      <c r="G30" s="21"/>
      <c r="N30" s="37"/>
      <c r="O30" s="37"/>
      <c r="P30" s="37"/>
    </row>
    <row r="31" spans="2:20" ht="35.1" customHeight="1" x14ac:dyDescent="0.15">
      <c r="B31" s="22"/>
      <c r="C31" s="41"/>
      <c r="D31" s="42"/>
      <c r="E31" s="42"/>
      <c r="F31" s="42"/>
      <c r="G31" s="21"/>
      <c r="N31" s="37"/>
      <c r="O31" s="37"/>
      <c r="P31" s="37"/>
    </row>
    <row r="32" spans="2:20" ht="35.1" customHeight="1" x14ac:dyDescent="0.15">
      <c r="B32" s="22"/>
      <c r="C32" s="41"/>
      <c r="D32" s="42"/>
      <c r="E32" s="42"/>
      <c r="F32" s="42"/>
      <c r="G32" s="21"/>
      <c r="N32" s="37"/>
      <c r="O32" s="37"/>
      <c r="P32" s="37"/>
    </row>
    <row r="33" spans="2:16" ht="35.1" customHeight="1" x14ac:dyDescent="0.15">
      <c r="B33" s="22"/>
      <c r="C33" s="41"/>
      <c r="D33" s="42"/>
      <c r="E33" s="42"/>
      <c r="F33" s="42"/>
      <c r="G33" s="21"/>
      <c r="N33" s="37"/>
      <c r="O33" s="37"/>
      <c r="P33" s="37"/>
    </row>
    <row r="34" spans="2:16" ht="35.1" customHeight="1" x14ac:dyDescent="0.15">
      <c r="B34" s="22"/>
      <c r="C34" s="41"/>
      <c r="D34" s="42"/>
      <c r="E34" s="42"/>
      <c r="F34" s="42"/>
      <c r="G34" s="21"/>
      <c r="N34" s="37"/>
      <c r="O34" s="37"/>
      <c r="P34" s="37"/>
    </row>
    <row r="35" spans="2:16" ht="35.1" customHeight="1" x14ac:dyDescent="0.15">
      <c r="B35" s="22"/>
      <c r="C35" s="41"/>
      <c r="D35" s="42"/>
      <c r="E35" s="42"/>
      <c r="F35" s="42"/>
      <c r="G35" s="21"/>
      <c r="N35" s="37"/>
      <c r="O35" s="37"/>
      <c r="P35" s="37"/>
    </row>
    <row r="36" spans="2:16" ht="35.1" customHeight="1" x14ac:dyDescent="0.15">
      <c r="B36" s="22"/>
      <c r="C36" s="41"/>
      <c r="D36" s="42"/>
      <c r="E36" s="42"/>
      <c r="F36" s="42"/>
      <c r="G36" s="21"/>
    </row>
    <row r="37" spans="2:16" ht="35.1" customHeight="1" x14ac:dyDescent="0.15">
      <c r="B37" s="22"/>
      <c r="C37" s="41"/>
      <c r="D37" s="42"/>
      <c r="E37" s="42"/>
      <c r="F37" s="42"/>
      <c r="G37" s="21"/>
    </row>
    <row r="38" spans="2:16" ht="35.1" customHeight="1" thickBot="1" x14ac:dyDescent="0.2">
      <c r="B38" s="22"/>
      <c r="C38" s="43"/>
      <c r="D38" s="44"/>
      <c r="E38" s="44"/>
      <c r="F38" s="44"/>
      <c r="G38" s="21"/>
    </row>
    <row r="39" spans="2:16" ht="30.75" customHeight="1" thickBot="1" x14ac:dyDescent="0.2">
      <c r="B39" s="26"/>
      <c r="C39" s="27" t="s">
        <v>7</v>
      </c>
      <c r="D39" s="61">
        <f>SUM(D18:D38)</f>
        <v>0</v>
      </c>
      <c r="E39" s="61">
        <f>SUM(E18:E38)</f>
        <v>0</v>
      </c>
      <c r="F39" s="45"/>
      <c r="G39" s="62">
        <f>IF(ISBLANK(D13),0,IF(D12="FS事業",IF(ROUNDDOWN(IF(D13="１/２以内",(E39*1/2),(E39*2/3)),0)&gt;100000000,"補助金上限額を超えています",ROUNDDOWN(IF(D13="１/２以内",(E39*1/2),(E39*2/3)),0)),IF(ROUNDDOWN(IF(D13="１/２以内",(E39*1/2),(E39*2/3)),0)&gt;500000000,"補助金上限額を超えています",ROUNDDOWN(IF(D13="１/２以内",(E39*1/2),(E39*2/3)),0))))</f>
        <v>0</v>
      </c>
      <c r="J39" s="33"/>
      <c r="K39" s="59"/>
    </row>
    <row r="40" spans="2:16" x14ac:dyDescent="0.15">
      <c r="G40" s="60"/>
    </row>
    <row r="41" spans="2:16" x14ac:dyDescent="0.15">
      <c r="B41" s="12" t="s">
        <v>27</v>
      </c>
    </row>
    <row r="42" spans="2:16" ht="12.75" customHeight="1" x14ac:dyDescent="0.15"/>
    <row r="43" spans="2:16" ht="12.75" customHeight="1" x14ac:dyDescent="0.15"/>
    <row r="44" spans="2:16" ht="12.75" customHeight="1" x14ac:dyDescent="0.15"/>
    <row r="45" spans="2:16" ht="24" customHeight="1" x14ac:dyDescent="0.15">
      <c r="B45" s="4" t="s">
        <v>10</v>
      </c>
      <c r="D45" s="2"/>
    </row>
    <row r="46" spans="2:16" ht="30" customHeight="1" x14ac:dyDescent="0.15">
      <c r="B46" s="8" t="s">
        <v>11</v>
      </c>
      <c r="C46" s="46" t="s">
        <v>3</v>
      </c>
      <c r="D46" s="124">
        <f>D39</f>
        <v>0</v>
      </c>
      <c r="E46" s="124"/>
      <c r="F46" s="101" t="s">
        <v>65</v>
      </c>
      <c r="G46" s="102"/>
      <c r="H46" s="102"/>
    </row>
    <row r="47" spans="2:16" ht="30" customHeight="1" x14ac:dyDescent="0.15">
      <c r="B47" s="8" t="s">
        <v>12</v>
      </c>
      <c r="C47" s="46" t="s">
        <v>15</v>
      </c>
      <c r="D47" s="124">
        <f>IF(E15="",E14,E15)</f>
        <v>0</v>
      </c>
      <c r="E47" s="124"/>
      <c r="F47" s="101" t="s">
        <v>95</v>
      </c>
      <c r="G47" s="102"/>
      <c r="H47" s="7"/>
      <c r="I47" s="47"/>
    </row>
    <row r="48" spans="2:16" ht="38.85" customHeight="1" x14ac:dyDescent="0.15">
      <c r="B48" s="8" t="s">
        <v>13</v>
      </c>
      <c r="C48" s="48" t="s">
        <v>33</v>
      </c>
      <c r="D48" s="146"/>
      <c r="E48" s="146"/>
      <c r="F48" s="7" t="s">
        <v>23</v>
      </c>
      <c r="G48" s="6"/>
      <c r="H48" s="7"/>
      <c r="I48" s="47"/>
    </row>
    <row r="49" spans="2:9" ht="42.75" customHeight="1" x14ac:dyDescent="0.15">
      <c r="B49" s="8" t="s">
        <v>18</v>
      </c>
      <c r="C49" s="49" t="s">
        <v>16</v>
      </c>
      <c r="D49" s="147"/>
      <c r="E49" s="147"/>
      <c r="F49" s="7" t="s">
        <v>20</v>
      </c>
      <c r="G49" s="6"/>
      <c r="H49" s="7"/>
      <c r="I49" s="47"/>
    </row>
    <row r="50" spans="2:9" ht="38.25" customHeight="1" x14ac:dyDescent="0.15">
      <c r="B50" s="8"/>
      <c r="C50" s="49" t="s">
        <v>19</v>
      </c>
      <c r="D50" s="148"/>
      <c r="E50" s="148"/>
      <c r="F50" s="7" t="s">
        <v>23</v>
      </c>
      <c r="G50" s="6"/>
      <c r="H50" s="7"/>
    </row>
    <row r="51" spans="2:9" ht="30" customHeight="1" x14ac:dyDescent="0.15">
      <c r="B51" s="8" t="s">
        <v>36</v>
      </c>
      <c r="C51" s="31" t="s">
        <v>17</v>
      </c>
      <c r="D51" s="118">
        <f>D46-D47-D49</f>
        <v>0</v>
      </c>
      <c r="E51" s="118"/>
      <c r="F51" s="101" t="s">
        <v>89</v>
      </c>
      <c r="G51" s="102"/>
      <c r="H51" s="102"/>
    </row>
    <row r="52" spans="2:9" ht="30" customHeight="1" x14ac:dyDescent="0.15">
      <c r="B52" s="8" t="s">
        <v>37</v>
      </c>
      <c r="C52" s="50" t="s">
        <v>44</v>
      </c>
      <c r="D52" s="149"/>
      <c r="E52" s="150"/>
      <c r="F52" s="69" t="s">
        <v>21</v>
      </c>
      <c r="G52" s="70"/>
      <c r="H52" s="7"/>
    </row>
    <row r="53" spans="2:9" ht="58.5" x14ac:dyDescent="0.15">
      <c r="C53" s="49" t="s">
        <v>24</v>
      </c>
      <c r="D53" s="143"/>
      <c r="E53" s="144"/>
      <c r="F53" s="144"/>
      <c r="G53" s="145"/>
    </row>
  </sheetData>
  <sheetProtection algorithmName="SHA-512" hashValue="eOuKPRVwjBp9oA1us8uv713N3h69LF79ACamy482nC1whHROzox6rOn9JKx1Ydc26f1Lh0a2+jBIfbUAwQyjag==" saltValue="t1xoqEzEAEKZbzk64Shp8w==" spinCount="100000" sheet="1" formatColumns="0" formatRows="0"/>
  <mergeCells count="21">
    <mergeCell ref="D46:E46"/>
    <mergeCell ref="F46:H46"/>
    <mergeCell ref="F15:I15"/>
    <mergeCell ref="B6:H6"/>
    <mergeCell ref="B7:H7"/>
    <mergeCell ref="D11:F11"/>
    <mergeCell ref="D12:E12"/>
    <mergeCell ref="F12:I12"/>
    <mergeCell ref="D13:E13"/>
    <mergeCell ref="F13:I13"/>
    <mergeCell ref="B14:B15"/>
    <mergeCell ref="C14:C15"/>
    <mergeCell ref="D51:E51"/>
    <mergeCell ref="F51:H51"/>
    <mergeCell ref="D52:E52"/>
    <mergeCell ref="D53:G53"/>
    <mergeCell ref="D47:E47"/>
    <mergeCell ref="F47:G47"/>
    <mergeCell ref="D48:E48"/>
    <mergeCell ref="D49:E49"/>
    <mergeCell ref="D50:E50"/>
  </mergeCells>
  <phoneticPr fontId="2"/>
  <conditionalFormatting sqref="C18:F38">
    <cfRule type="expression" dxfId="17" priority="1">
      <formula>$D$11=""</formula>
    </cfRule>
    <cfRule type="expression" dxfId="16" priority="2">
      <formula>C18=""</formula>
    </cfRule>
  </conditionalFormatting>
  <conditionalFormatting sqref="D11">
    <cfRule type="expression" dxfId="15" priority="7">
      <formula>D11=""</formula>
    </cfRule>
  </conditionalFormatting>
  <conditionalFormatting sqref="D13">
    <cfRule type="expression" dxfId="14" priority="3">
      <formula>D13=""</formula>
    </cfRule>
  </conditionalFormatting>
  <conditionalFormatting sqref="D46:D53">
    <cfRule type="expression" dxfId="13" priority="6">
      <formula>D46=""</formula>
    </cfRule>
  </conditionalFormatting>
  <conditionalFormatting sqref="E15">
    <cfRule type="expression" dxfId="12" priority="5">
      <formula>E15=""</formula>
    </cfRule>
  </conditionalFormatting>
  <dataValidations count="5">
    <dataValidation type="list" allowBlank="1" showInputMessage="1" showErrorMessage="1" sqref="D50" xr:uid="{E03CF895-E947-4DBD-BC21-BA8033EEBBD4}">
      <formula1>"あり,なし"</formula1>
    </dataValidation>
    <dataValidation type="list" allowBlank="1" showInputMessage="1" showErrorMessage="1" sqref="C18:C38" xr:uid="{BE03787A-7E50-4BC9-8076-9373E1E86DDC}">
      <formula1>"人件費,旅費,会場費,謝金,借料及び損料,消耗品費,機械設備費・システム購入費（実証事業に限る）,委託・外注費,印刷製本費,補助員人件費,その他諸経費"</formula1>
    </dataValidation>
    <dataValidation type="whole" allowBlank="1" showInputMessage="1" showErrorMessage="1" error="0円の場合、空欄のままにしてください。_x000a_自動反映欄の金額は超えないようにしてください。" sqref="E15" xr:uid="{381AEA1E-A87B-48CF-974C-72AE300EC250}">
      <formula1>1</formula1>
      <formula2>E14</formula2>
    </dataValidation>
    <dataValidation type="whole" operator="greaterThanOrEqual" allowBlank="1" showInputMessage="1" showErrorMessage="1" error="整数を入力してください" sqref="D18:D38" xr:uid="{FF682757-3212-4923-914F-40DCAF8C51C5}">
      <formula1>0</formula1>
    </dataValidation>
    <dataValidation type="whole" showInputMessage="1" showErrorMessage="1" error="入力可能範囲内の整数を入力してください_x000a_【入力可能範囲】_x000a_０　～　補助事業に要する経費_x000a_" sqref="E18:E38" xr:uid="{716A9D18-21F3-4409-8094-6703CBEEDA84}">
      <formula1>0</formula1>
      <formula2>$D18</formula2>
    </dataValidation>
  </dataValidations>
  <pageMargins left="0.7" right="0.7" top="0.75" bottom="0.75" header="0.3" footer="0.3"/>
  <pageSetup paperSize="9" scale="57" fitToHeight="0" orientation="portrait" r:id="rId1"/>
  <rowBreaks count="1" manualBreakCount="1">
    <brk id="42" min="1" max="8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18E26C1-60E4-4A8F-9D8E-82F1D91A72C8}">
          <x14:formula1>
            <xm:f>入力規則!$C$3:$C$4</xm:f>
          </x14:formula1>
          <xm:sqref>D48</xm:sqref>
        </x14:dataValidation>
        <x14:dataValidation type="list" allowBlank="1" showInputMessage="1" showErrorMessage="1" xr:uid="{15784822-1E06-4135-851E-4EE8F2FDB9DC}">
          <x14:formula1>
            <xm:f>入力規則!$B$3:$B$4</xm:f>
          </x14:formula1>
          <xm:sqref>D13:E13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97DD5-27F7-4B0B-A762-520323D02FEB}">
  <sheetPr codeName="Sheet12">
    <pageSetUpPr fitToPage="1"/>
  </sheetPr>
  <dimension ref="B1:T53"/>
  <sheetViews>
    <sheetView showGridLines="0" view="pageBreakPreview" zoomScale="90" zoomScaleNormal="100" zoomScaleSheetLayoutView="90" workbookViewId="0">
      <selection activeCell="D11" sqref="D11:F11"/>
    </sheetView>
  </sheetViews>
  <sheetFormatPr defaultColWidth="8.875" defaultRowHeight="19.5" x14ac:dyDescent="0.15"/>
  <cols>
    <col min="1" max="1" width="2.875" style="2" customWidth="1"/>
    <col min="2" max="2" width="9.5" style="2" customWidth="1"/>
    <col min="3" max="3" width="28.875" style="2" customWidth="1"/>
    <col min="4" max="5" width="18.875" style="3" customWidth="1"/>
    <col min="6" max="6" width="45.625" style="3" customWidth="1"/>
    <col min="7" max="7" width="16.625" style="3" customWidth="1"/>
    <col min="8" max="8" width="6.5" style="2" customWidth="1"/>
    <col min="9" max="16384" width="8.875" style="2"/>
  </cols>
  <sheetData>
    <row r="1" spans="2:9" x14ac:dyDescent="0.15">
      <c r="I1" s="71" t="str">
        <f>+'様式２別添２(幹事法人)'!I1</f>
        <v>ver.1.0</v>
      </c>
    </row>
    <row r="2" spans="2:9" x14ac:dyDescent="0.15">
      <c r="B2" s="2" t="s">
        <v>34</v>
      </c>
    </row>
    <row r="6" spans="2:9" ht="44.25" customHeight="1" x14ac:dyDescent="0.15">
      <c r="B6" s="108" t="s">
        <v>179</v>
      </c>
      <c r="C6" s="109"/>
      <c r="D6" s="109"/>
      <c r="E6" s="109"/>
      <c r="F6" s="109"/>
      <c r="G6" s="109"/>
      <c r="H6" s="109"/>
    </row>
    <row r="7" spans="2:9" x14ac:dyDescent="0.15">
      <c r="B7" s="110" t="s">
        <v>43</v>
      </c>
      <c r="C7" s="110"/>
      <c r="D7" s="110"/>
      <c r="E7" s="110"/>
      <c r="F7" s="110"/>
      <c r="G7" s="110"/>
      <c r="H7" s="110"/>
    </row>
    <row r="10" spans="2:9" ht="21.6" customHeight="1" x14ac:dyDescent="0.15">
      <c r="B10" s="4" t="s">
        <v>9</v>
      </c>
      <c r="D10" s="2"/>
    </row>
    <row r="11" spans="2:9" ht="39.6" customHeight="1" x14ac:dyDescent="0.15">
      <c r="B11" s="8" t="s">
        <v>11</v>
      </c>
      <c r="C11" s="5" t="s">
        <v>190</v>
      </c>
      <c r="D11" s="137"/>
      <c r="E11" s="138"/>
      <c r="F11" s="139"/>
      <c r="G11" s="135" t="s">
        <v>198</v>
      </c>
      <c r="H11" s="136"/>
      <c r="I11" s="136"/>
    </row>
    <row r="12" spans="2:9" ht="39" customHeight="1" x14ac:dyDescent="0.15">
      <c r="B12" s="8" t="s">
        <v>12</v>
      </c>
      <c r="C12" s="5" t="s">
        <v>47</v>
      </c>
      <c r="D12" s="151">
        <f>'様式２別添２(幹事法人)'!D12</f>
        <v>0</v>
      </c>
      <c r="E12" s="151"/>
      <c r="F12" s="152" t="s">
        <v>187</v>
      </c>
      <c r="G12" s="153"/>
      <c r="H12" s="153"/>
      <c r="I12" s="153"/>
    </row>
    <row r="13" spans="2:9" ht="49.9" customHeight="1" x14ac:dyDescent="0.15">
      <c r="B13" s="8" t="s">
        <v>13</v>
      </c>
      <c r="C13" s="10" t="s">
        <v>8</v>
      </c>
      <c r="D13" s="133" t="s">
        <v>93</v>
      </c>
      <c r="E13" s="134"/>
      <c r="F13" s="154" t="s">
        <v>196</v>
      </c>
      <c r="G13" s="155"/>
      <c r="H13" s="155"/>
      <c r="I13" s="155"/>
    </row>
    <row r="14" spans="2:9" ht="30" customHeight="1" x14ac:dyDescent="0.15">
      <c r="B14" s="115" t="s">
        <v>18</v>
      </c>
      <c r="C14" s="127" t="s">
        <v>5</v>
      </c>
      <c r="D14" s="31" t="s">
        <v>98</v>
      </c>
      <c r="E14" s="51">
        <f>G39</f>
        <v>0</v>
      </c>
      <c r="F14" s="7" t="s">
        <v>96</v>
      </c>
      <c r="G14" s="7"/>
    </row>
    <row r="15" spans="2:9" ht="54.75" customHeight="1" x14ac:dyDescent="0.15">
      <c r="B15" s="117"/>
      <c r="C15" s="128"/>
      <c r="D15" s="32" t="s">
        <v>105</v>
      </c>
      <c r="E15" s="52"/>
      <c r="F15" s="101" t="s">
        <v>200</v>
      </c>
      <c r="G15" s="102"/>
      <c r="H15" s="102"/>
      <c r="I15" s="102"/>
    </row>
    <row r="16" spans="2:9" ht="30" customHeight="1" thickBot="1" x14ac:dyDescent="0.2">
      <c r="B16" s="8" t="s">
        <v>38</v>
      </c>
      <c r="C16" s="13" t="s">
        <v>14</v>
      </c>
      <c r="D16" s="2"/>
      <c r="E16" s="33" t="str">
        <f>IF(E15&gt;E14,"申請額が補助率を超えています。","")</f>
        <v/>
      </c>
    </row>
    <row r="17" spans="2:20" ht="29.85" customHeight="1" thickBot="1" x14ac:dyDescent="0.2">
      <c r="B17" s="14" t="s">
        <v>0</v>
      </c>
      <c r="C17" s="15" t="s">
        <v>1</v>
      </c>
      <c r="D17" s="16" t="s">
        <v>3</v>
      </c>
      <c r="E17" s="16" t="s">
        <v>4</v>
      </c>
      <c r="F17" s="16" t="s">
        <v>35</v>
      </c>
      <c r="G17" s="34" t="s">
        <v>5</v>
      </c>
      <c r="N17" s="35" t="s">
        <v>81</v>
      </c>
      <c r="O17" s="35" t="s">
        <v>3</v>
      </c>
      <c r="P17" s="35" t="s">
        <v>4</v>
      </c>
    </row>
    <row r="18" spans="2:20" ht="35.1" customHeight="1" x14ac:dyDescent="0.15">
      <c r="B18" s="18" t="s">
        <v>2</v>
      </c>
      <c r="C18" s="53"/>
      <c r="D18" s="42"/>
      <c r="E18" s="42"/>
      <c r="F18" s="54"/>
      <c r="G18" s="21"/>
      <c r="N18" s="37" t="s">
        <v>25</v>
      </c>
      <c r="O18" s="37">
        <f>SUMIFS($D$18:$D$38,$C$18:$C$38,$N18)</f>
        <v>0</v>
      </c>
      <c r="P18" s="37">
        <f>SUMIFS($E$18:$E$38,$C$18:$C$38,$N18)</f>
        <v>0</v>
      </c>
    </row>
    <row r="19" spans="2:20" ht="35.1" customHeight="1" x14ac:dyDescent="0.15">
      <c r="B19" s="22"/>
      <c r="C19" s="41"/>
      <c r="D19" s="42"/>
      <c r="E19" s="42"/>
      <c r="F19" s="42"/>
      <c r="G19" s="21"/>
      <c r="N19" s="37" t="s">
        <v>26</v>
      </c>
      <c r="O19" s="37">
        <f t="shared" ref="O19:O28" si="0">SUMIFS($D$18:$D$38,$C$18:$C$38,$N19)</f>
        <v>0</v>
      </c>
      <c r="P19" s="37">
        <f t="shared" ref="P19:P28" si="1">SUMIFS($E$18:$E$38,$C$18:$C$38,$N19)</f>
        <v>0</v>
      </c>
    </row>
    <row r="20" spans="2:20" ht="35.1" customHeight="1" x14ac:dyDescent="0.15">
      <c r="B20" s="22"/>
      <c r="C20" s="41"/>
      <c r="D20" s="42"/>
      <c r="E20" s="42"/>
      <c r="F20" s="42"/>
      <c r="G20" s="21"/>
      <c r="N20" s="37" t="s">
        <v>82</v>
      </c>
      <c r="O20" s="37">
        <f t="shared" si="0"/>
        <v>0</v>
      </c>
      <c r="P20" s="37">
        <f t="shared" si="1"/>
        <v>0</v>
      </c>
    </row>
    <row r="21" spans="2:20" ht="35.1" customHeight="1" x14ac:dyDescent="0.15">
      <c r="B21" s="22"/>
      <c r="C21" s="41"/>
      <c r="D21" s="42"/>
      <c r="E21" s="42"/>
      <c r="F21" s="42"/>
      <c r="G21" s="21"/>
      <c r="N21" s="37" t="s">
        <v>64</v>
      </c>
      <c r="O21" s="37">
        <f t="shared" si="0"/>
        <v>0</v>
      </c>
      <c r="P21" s="37">
        <f t="shared" si="1"/>
        <v>0</v>
      </c>
      <c r="T21" s="58"/>
    </row>
    <row r="22" spans="2:20" ht="35.1" customHeight="1" x14ac:dyDescent="0.15">
      <c r="B22" s="22"/>
      <c r="C22" s="41"/>
      <c r="D22" s="42"/>
      <c r="E22" s="42"/>
      <c r="F22" s="42"/>
      <c r="G22" s="21"/>
      <c r="I22" s="40"/>
      <c r="N22" s="37" t="s">
        <v>102</v>
      </c>
      <c r="O22" s="37">
        <f t="shared" si="0"/>
        <v>0</v>
      </c>
      <c r="P22" s="37">
        <f t="shared" si="1"/>
        <v>0</v>
      </c>
    </row>
    <row r="23" spans="2:20" ht="35.1" customHeight="1" x14ac:dyDescent="0.15">
      <c r="B23" s="22"/>
      <c r="C23" s="41"/>
      <c r="D23" s="42"/>
      <c r="E23" s="42"/>
      <c r="F23" s="42"/>
      <c r="G23" s="21"/>
      <c r="I23" s="40"/>
      <c r="N23" s="37" t="s">
        <v>83</v>
      </c>
      <c r="O23" s="37">
        <f t="shared" si="0"/>
        <v>0</v>
      </c>
      <c r="P23" s="37">
        <f t="shared" si="1"/>
        <v>0</v>
      </c>
    </row>
    <row r="24" spans="2:20" ht="35.1" customHeight="1" x14ac:dyDescent="0.15">
      <c r="B24" s="22"/>
      <c r="C24" s="41"/>
      <c r="D24" s="42"/>
      <c r="E24" s="42"/>
      <c r="F24" s="42"/>
      <c r="G24" s="21"/>
      <c r="N24" s="37" t="s">
        <v>84</v>
      </c>
      <c r="O24" s="37">
        <f t="shared" si="0"/>
        <v>0</v>
      </c>
      <c r="P24" s="37">
        <f t="shared" si="1"/>
        <v>0</v>
      </c>
    </row>
    <row r="25" spans="2:20" ht="35.1" customHeight="1" x14ac:dyDescent="0.15">
      <c r="B25" s="22"/>
      <c r="C25" s="41"/>
      <c r="D25" s="42"/>
      <c r="E25" s="42"/>
      <c r="F25" s="42"/>
      <c r="G25" s="21"/>
      <c r="N25" s="37" t="s">
        <v>42</v>
      </c>
      <c r="O25" s="37">
        <f t="shared" si="0"/>
        <v>0</v>
      </c>
      <c r="P25" s="37">
        <f t="shared" si="1"/>
        <v>0</v>
      </c>
    </row>
    <row r="26" spans="2:20" ht="35.1" customHeight="1" x14ac:dyDescent="0.15">
      <c r="B26" s="22"/>
      <c r="C26" s="41"/>
      <c r="D26" s="42"/>
      <c r="E26" s="42"/>
      <c r="F26" s="42"/>
      <c r="G26" s="21"/>
      <c r="N26" s="37" t="s">
        <v>86</v>
      </c>
      <c r="O26" s="37">
        <f t="shared" si="0"/>
        <v>0</v>
      </c>
      <c r="P26" s="37">
        <f t="shared" si="1"/>
        <v>0</v>
      </c>
    </row>
    <row r="27" spans="2:20" ht="35.1" customHeight="1" x14ac:dyDescent="0.15">
      <c r="B27" s="22"/>
      <c r="C27" s="41"/>
      <c r="D27" s="42"/>
      <c r="E27" s="42"/>
      <c r="F27" s="42"/>
      <c r="G27" s="21"/>
      <c r="N27" s="37" t="s">
        <v>87</v>
      </c>
      <c r="O27" s="37">
        <f t="shared" si="0"/>
        <v>0</v>
      </c>
      <c r="P27" s="37">
        <f t="shared" si="1"/>
        <v>0</v>
      </c>
    </row>
    <row r="28" spans="2:20" ht="35.1" customHeight="1" x14ac:dyDescent="0.15">
      <c r="B28" s="22"/>
      <c r="C28" s="41"/>
      <c r="D28" s="42"/>
      <c r="E28" s="42"/>
      <c r="F28" s="42"/>
      <c r="G28" s="21"/>
      <c r="N28" s="37" t="s">
        <v>88</v>
      </c>
      <c r="O28" s="37">
        <f t="shared" si="0"/>
        <v>0</v>
      </c>
      <c r="P28" s="37">
        <f t="shared" si="1"/>
        <v>0</v>
      </c>
    </row>
    <row r="29" spans="2:20" ht="35.1" customHeight="1" x14ac:dyDescent="0.15">
      <c r="B29" s="22"/>
      <c r="C29" s="41"/>
      <c r="D29" s="42"/>
      <c r="E29" s="42"/>
      <c r="F29" s="42"/>
      <c r="G29" s="21"/>
      <c r="N29" s="37"/>
      <c r="O29" s="37"/>
      <c r="P29" s="37"/>
    </row>
    <row r="30" spans="2:20" ht="35.1" customHeight="1" x14ac:dyDescent="0.15">
      <c r="B30" s="22"/>
      <c r="C30" s="41"/>
      <c r="D30" s="42"/>
      <c r="E30" s="42"/>
      <c r="F30" s="42"/>
      <c r="G30" s="21"/>
      <c r="N30" s="37"/>
      <c r="O30" s="37"/>
      <c r="P30" s="37"/>
    </row>
    <row r="31" spans="2:20" ht="35.1" customHeight="1" x14ac:dyDescent="0.15">
      <c r="B31" s="22"/>
      <c r="C31" s="41"/>
      <c r="D31" s="42"/>
      <c r="E31" s="42"/>
      <c r="F31" s="42"/>
      <c r="G31" s="21"/>
      <c r="N31" s="37"/>
      <c r="O31" s="37"/>
      <c r="P31" s="37"/>
    </row>
    <row r="32" spans="2:20" ht="35.1" customHeight="1" x14ac:dyDescent="0.15">
      <c r="B32" s="22"/>
      <c r="C32" s="41"/>
      <c r="D32" s="42"/>
      <c r="E32" s="42"/>
      <c r="F32" s="42"/>
      <c r="G32" s="21"/>
      <c r="N32" s="37"/>
      <c r="O32" s="37"/>
      <c r="P32" s="37"/>
    </row>
    <row r="33" spans="2:16" ht="35.1" customHeight="1" x14ac:dyDescent="0.15">
      <c r="B33" s="22"/>
      <c r="C33" s="41"/>
      <c r="D33" s="42"/>
      <c r="E33" s="42"/>
      <c r="F33" s="42"/>
      <c r="G33" s="21"/>
      <c r="N33" s="37"/>
      <c r="O33" s="37"/>
      <c r="P33" s="37"/>
    </row>
    <row r="34" spans="2:16" ht="35.1" customHeight="1" x14ac:dyDescent="0.15">
      <c r="B34" s="22"/>
      <c r="C34" s="41"/>
      <c r="D34" s="42"/>
      <c r="E34" s="42"/>
      <c r="F34" s="42"/>
      <c r="G34" s="21"/>
      <c r="N34" s="37"/>
      <c r="O34" s="37"/>
      <c r="P34" s="37"/>
    </row>
    <row r="35" spans="2:16" ht="35.1" customHeight="1" x14ac:dyDescent="0.15">
      <c r="B35" s="22"/>
      <c r="C35" s="41"/>
      <c r="D35" s="42"/>
      <c r="E35" s="42"/>
      <c r="F35" s="42"/>
      <c r="G35" s="21"/>
      <c r="N35" s="37"/>
      <c r="O35" s="37"/>
      <c r="P35" s="37"/>
    </row>
    <row r="36" spans="2:16" ht="35.1" customHeight="1" x14ac:dyDescent="0.15">
      <c r="B36" s="22"/>
      <c r="C36" s="41"/>
      <c r="D36" s="42"/>
      <c r="E36" s="42"/>
      <c r="F36" s="42"/>
      <c r="G36" s="21"/>
    </row>
    <row r="37" spans="2:16" ht="35.1" customHeight="1" x14ac:dyDescent="0.15">
      <c r="B37" s="22"/>
      <c r="C37" s="41"/>
      <c r="D37" s="42"/>
      <c r="E37" s="42"/>
      <c r="F37" s="42"/>
      <c r="G37" s="21"/>
    </row>
    <row r="38" spans="2:16" ht="35.1" customHeight="1" thickBot="1" x14ac:dyDescent="0.2">
      <c r="B38" s="22"/>
      <c r="C38" s="43"/>
      <c r="D38" s="44"/>
      <c r="E38" s="44"/>
      <c r="F38" s="44"/>
      <c r="G38" s="21"/>
    </row>
    <row r="39" spans="2:16" ht="30.75" customHeight="1" thickBot="1" x14ac:dyDescent="0.2">
      <c r="B39" s="26"/>
      <c r="C39" s="27" t="s">
        <v>7</v>
      </c>
      <c r="D39" s="61">
        <f>SUM(D18:D38)</f>
        <v>0</v>
      </c>
      <c r="E39" s="61">
        <f>SUM(E18:E38)</f>
        <v>0</v>
      </c>
      <c r="F39" s="45"/>
      <c r="G39" s="62">
        <f>IF(ISBLANK(D13),0,IF(D12="FS事業",IF(ROUNDDOWN(IF(D13="１/２以内",(E39*1/2),(E39*2/3)),0)&gt;100000000,"補助金上限額を超えています",ROUNDDOWN(IF(D13="１/２以内",(E39*1/2),(E39*2/3)),0)),IF(ROUNDDOWN(IF(D13="１/２以内",(E39*1/2),(E39*2/3)),0)&gt;500000000,"補助金上限額を超えています",ROUNDDOWN(IF(D13="１/２以内",(E39*1/2),(E39*2/3)),0))))</f>
        <v>0</v>
      </c>
      <c r="J39" s="33"/>
      <c r="K39" s="59"/>
    </row>
    <row r="40" spans="2:16" x14ac:dyDescent="0.15">
      <c r="G40" s="60"/>
    </row>
    <row r="41" spans="2:16" x14ac:dyDescent="0.15">
      <c r="B41" s="12" t="s">
        <v>27</v>
      </c>
    </row>
    <row r="42" spans="2:16" ht="12.75" customHeight="1" x14ac:dyDescent="0.15"/>
    <row r="43" spans="2:16" ht="12.75" customHeight="1" x14ac:dyDescent="0.15"/>
    <row r="44" spans="2:16" ht="12.75" customHeight="1" x14ac:dyDescent="0.15"/>
    <row r="45" spans="2:16" ht="24" customHeight="1" x14ac:dyDescent="0.15">
      <c r="B45" s="4" t="s">
        <v>10</v>
      </c>
      <c r="D45" s="2"/>
    </row>
    <row r="46" spans="2:16" ht="30" customHeight="1" x14ac:dyDescent="0.15">
      <c r="B46" s="8" t="s">
        <v>11</v>
      </c>
      <c r="C46" s="46" t="s">
        <v>3</v>
      </c>
      <c r="D46" s="124">
        <f>D39</f>
        <v>0</v>
      </c>
      <c r="E46" s="124"/>
      <c r="F46" s="101" t="s">
        <v>65</v>
      </c>
      <c r="G46" s="102"/>
      <c r="H46" s="102"/>
    </row>
    <row r="47" spans="2:16" ht="30" customHeight="1" x14ac:dyDescent="0.15">
      <c r="B47" s="8" t="s">
        <v>12</v>
      </c>
      <c r="C47" s="46" t="s">
        <v>15</v>
      </c>
      <c r="D47" s="124">
        <f>IF(E15="",E14,E15)</f>
        <v>0</v>
      </c>
      <c r="E47" s="124"/>
      <c r="F47" s="101" t="s">
        <v>95</v>
      </c>
      <c r="G47" s="102"/>
      <c r="H47" s="7"/>
      <c r="I47" s="47"/>
    </row>
    <row r="48" spans="2:16" ht="38.85" customHeight="1" x14ac:dyDescent="0.15">
      <c r="B48" s="8" t="s">
        <v>13</v>
      </c>
      <c r="C48" s="48" t="s">
        <v>33</v>
      </c>
      <c r="D48" s="146"/>
      <c r="E48" s="146"/>
      <c r="F48" s="7" t="s">
        <v>23</v>
      </c>
      <c r="G48" s="6"/>
      <c r="H48" s="7"/>
      <c r="I48" s="47"/>
    </row>
    <row r="49" spans="2:9" ht="42.75" customHeight="1" x14ac:dyDescent="0.15">
      <c r="B49" s="8" t="s">
        <v>18</v>
      </c>
      <c r="C49" s="49" t="s">
        <v>16</v>
      </c>
      <c r="D49" s="147"/>
      <c r="E49" s="147"/>
      <c r="F49" s="7" t="s">
        <v>20</v>
      </c>
      <c r="G49" s="6"/>
      <c r="H49" s="7"/>
      <c r="I49" s="47"/>
    </row>
    <row r="50" spans="2:9" ht="38.25" customHeight="1" x14ac:dyDescent="0.15">
      <c r="B50" s="8"/>
      <c r="C50" s="49" t="s">
        <v>19</v>
      </c>
      <c r="D50" s="148"/>
      <c r="E50" s="148"/>
      <c r="F50" s="7" t="s">
        <v>23</v>
      </c>
      <c r="G50" s="6"/>
      <c r="H50" s="7"/>
    </row>
    <row r="51" spans="2:9" ht="30" customHeight="1" x14ac:dyDescent="0.15">
      <c r="B51" s="8" t="s">
        <v>36</v>
      </c>
      <c r="C51" s="31" t="s">
        <v>17</v>
      </c>
      <c r="D51" s="118">
        <f>D46-D47-D49</f>
        <v>0</v>
      </c>
      <c r="E51" s="118"/>
      <c r="F51" s="101" t="s">
        <v>89</v>
      </c>
      <c r="G51" s="102"/>
      <c r="H51" s="102"/>
    </row>
    <row r="52" spans="2:9" ht="30" customHeight="1" x14ac:dyDescent="0.15">
      <c r="B52" s="8" t="s">
        <v>37</v>
      </c>
      <c r="C52" s="50" t="s">
        <v>44</v>
      </c>
      <c r="D52" s="149"/>
      <c r="E52" s="150"/>
      <c r="F52" s="69" t="s">
        <v>21</v>
      </c>
      <c r="G52" s="70"/>
      <c r="H52" s="7"/>
    </row>
    <row r="53" spans="2:9" ht="58.5" x14ac:dyDescent="0.15">
      <c r="C53" s="49" t="s">
        <v>24</v>
      </c>
      <c r="D53" s="143"/>
      <c r="E53" s="144"/>
      <c r="F53" s="144"/>
      <c r="G53" s="145"/>
    </row>
  </sheetData>
  <sheetProtection algorithmName="SHA-512" hashValue="y07O4vMi91D8OhzaRbKUdN8vMAJzEgYRgXNG0Gi2Ty3jahsw6tKLcwcQdvj0PGciCdrwHOo5dSkJ6yW5VeRbUg==" saltValue="+/8hfGAgEiydYswQfBagDg==" spinCount="100000" sheet="1" formatColumns="0" formatRows="0"/>
  <mergeCells count="22">
    <mergeCell ref="D53:G53"/>
    <mergeCell ref="D48:E48"/>
    <mergeCell ref="D49:E49"/>
    <mergeCell ref="D50:E50"/>
    <mergeCell ref="D51:E51"/>
    <mergeCell ref="F51:H51"/>
    <mergeCell ref="D52:E52"/>
    <mergeCell ref="D47:E47"/>
    <mergeCell ref="F47:G47"/>
    <mergeCell ref="B6:H6"/>
    <mergeCell ref="B7:H7"/>
    <mergeCell ref="D11:F11"/>
    <mergeCell ref="D12:E12"/>
    <mergeCell ref="F12:I12"/>
    <mergeCell ref="D13:E13"/>
    <mergeCell ref="F13:I13"/>
    <mergeCell ref="G11:I11"/>
    <mergeCell ref="B14:B15"/>
    <mergeCell ref="C14:C15"/>
    <mergeCell ref="F15:I15"/>
    <mergeCell ref="D46:E46"/>
    <mergeCell ref="F46:H46"/>
  </mergeCells>
  <phoneticPr fontId="2"/>
  <conditionalFormatting sqref="C18:F38">
    <cfRule type="expression" dxfId="11" priority="2">
      <formula>$D$11=""</formula>
    </cfRule>
    <cfRule type="expression" dxfId="10" priority="3">
      <formula>C18=""</formula>
    </cfRule>
  </conditionalFormatting>
  <conditionalFormatting sqref="D11">
    <cfRule type="expression" dxfId="9" priority="1">
      <formula>D11=""</formula>
    </cfRule>
  </conditionalFormatting>
  <conditionalFormatting sqref="D13">
    <cfRule type="expression" dxfId="8" priority="4">
      <formula>D13=""</formula>
    </cfRule>
  </conditionalFormatting>
  <conditionalFormatting sqref="D46:D53">
    <cfRule type="expression" dxfId="7" priority="6">
      <formula>D46=""</formula>
    </cfRule>
  </conditionalFormatting>
  <conditionalFormatting sqref="E15">
    <cfRule type="expression" dxfId="6" priority="5">
      <formula>E15=""</formula>
    </cfRule>
  </conditionalFormatting>
  <dataValidations count="5">
    <dataValidation type="whole" showInputMessage="1" showErrorMessage="1" error="入力可能範囲内の整数を入力してください_x000a_【入力可能範囲】_x000a_０　～　補助事業に要する経費_x000a_" sqref="E18:E38" xr:uid="{A3A6B9C2-0B4B-47BC-BD1A-0FA14A8E0DE7}">
      <formula1>0</formula1>
      <formula2>$D18</formula2>
    </dataValidation>
    <dataValidation type="whole" operator="greaterThanOrEqual" allowBlank="1" showInputMessage="1" showErrorMessage="1" error="整数を入力してください" sqref="D18:D38" xr:uid="{CB5473C6-9FCD-4041-8CB2-9C61A7AE941F}">
      <formula1>0</formula1>
    </dataValidation>
    <dataValidation type="whole" allowBlank="1" showInputMessage="1" showErrorMessage="1" error="0円の場合、空欄のままにしてください。_x000a_自動反映欄の金額は超えないようにしてください。" sqref="E15" xr:uid="{3A67ECDF-12F4-4DDC-B359-7F1D573A6015}">
      <formula1>1</formula1>
      <formula2>E14</formula2>
    </dataValidation>
    <dataValidation type="list" allowBlank="1" showInputMessage="1" showErrorMessage="1" sqref="C18:C38" xr:uid="{4037BEFB-FCA2-4068-90F8-5811103EAE9C}">
      <formula1>"人件費,旅費,会場費,謝金,借料及び損料,消耗品費,機械設備費・システム購入費（実証事業に限る）,委託・外注費,印刷製本費,補助員人件費,その他諸経費"</formula1>
    </dataValidation>
    <dataValidation type="list" allowBlank="1" showInputMessage="1" showErrorMessage="1" sqref="D50" xr:uid="{0EF0BC84-CB1C-432E-A935-064469D01663}">
      <formula1>"あり,なし"</formula1>
    </dataValidation>
  </dataValidations>
  <pageMargins left="0.7" right="0.7" top="0.75" bottom="0.75" header="0.3" footer="0.3"/>
  <pageSetup paperSize="9" scale="57" fitToHeight="0" orientation="portrait" r:id="rId1"/>
  <rowBreaks count="1" manualBreakCount="1">
    <brk id="42" min="1" max="8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23EA6B9-9CD7-40F9-9AEE-FFE35FC3C1BF}">
          <x14:formula1>
            <xm:f>入力規則!$C$3:$C$4</xm:f>
          </x14:formula1>
          <xm:sqref>D48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17037-5E0D-45BD-8E49-8719F3EEC490}">
  <sheetPr codeName="Sheet13">
    <pageSetUpPr fitToPage="1"/>
  </sheetPr>
  <dimension ref="B1:T53"/>
  <sheetViews>
    <sheetView showGridLines="0" view="pageBreakPreview" zoomScale="90" zoomScaleNormal="100" zoomScaleSheetLayoutView="90" workbookViewId="0">
      <selection activeCell="D11" sqref="D11:F11"/>
    </sheetView>
  </sheetViews>
  <sheetFormatPr defaultColWidth="8.875" defaultRowHeight="19.5" x14ac:dyDescent="0.15"/>
  <cols>
    <col min="1" max="1" width="2.875" style="2" customWidth="1"/>
    <col min="2" max="2" width="9.5" style="2" customWidth="1"/>
    <col min="3" max="3" width="28.875" style="2" customWidth="1"/>
    <col min="4" max="5" width="18.875" style="3" customWidth="1"/>
    <col min="6" max="6" width="45.625" style="3" customWidth="1"/>
    <col min="7" max="7" width="16.625" style="3" customWidth="1"/>
    <col min="8" max="8" width="6.5" style="2" customWidth="1"/>
    <col min="9" max="16384" width="8.875" style="2"/>
  </cols>
  <sheetData>
    <row r="1" spans="2:9" x14ac:dyDescent="0.15">
      <c r="I1" s="71" t="str">
        <f>+'様式２別添２(幹事法人)'!I1</f>
        <v>ver.1.0</v>
      </c>
    </row>
    <row r="2" spans="2:9" x14ac:dyDescent="0.15">
      <c r="B2" s="2" t="s">
        <v>34</v>
      </c>
    </row>
    <row r="6" spans="2:9" ht="44.25" customHeight="1" x14ac:dyDescent="0.15">
      <c r="B6" s="108" t="s">
        <v>179</v>
      </c>
      <c r="C6" s="109"/>
      <c r="D6" s="109"/>
      <c r="E6" s="109"/>
      <c r="F6" s="109"/>
      <c r="G6" s="109"/>
      <c r="H6" s="109"/>
    </row>
    <row r="7" spans="2:9" x14ac:dyDescent="0.15">
      <c r="B7" s="110" t="s">
        <v>43</v>
      </c>
      <c r="C7" s="110"/>
      <c r="D7" s="110"/>
      <c r="E7" s="110"/>
      <c r="F7" s="110"/>
      <c r="G7" s="110"/>
      <c r="H7" s="110"/>
    </row>
    <row r="10" spans="2:9" ht="21.6" customHeight="1" x14ac:dyDescent="0.15">
      <c r="B10" s="4" t="s">
        <v>9</v>
      </c>
      <c r="D10" s="2"/>
    </row>
    <row r="11" spans="2:9" ht="39.6" customHeight="1" x14ac:dyDescent="0.15">
      <c r="B11" s="8" t="s">
        <v>11</v>
      </c>
      <c r="C11" s="5" t="s">
        <v>191</v>
      </c>
      <c r="D11" s="137"/>
      <c r="E11" s="138"/>
      <c r="F11" s="139"/>
      <c r="G11" s="135" t="s">
        <v>198</v>
      </c>
      <c r="H11" s="136"/>
      <c r="I11" s="136"/>
    </row>
    <row r="12" spans="2:9" ht="39" customHeight="1" x14ac:dyDescent="0.15">
      <c r="B12" s="8" t="s">
        <v>12</v>
      </c>
      <c r="C12" s="5" t="s">
        <v>47</v>
      </c>
      <c r="D12" s="151">
        <f>'様式２別添２(幹事法人)'!D12</f>
        <v>0</v>
      </c>
      <c r="E12" s="151"/>
      <c r="F12" s="152" t="s">
        <v>187</v>
      </c>
      <c r="G12" s="153"/>
      <c r="H12" s="153"/>
      <c r="I12" s="153"/>
    </row>
    <row r="13" spans="2:9" ht="49.9" customHeight="1" x14ac:dyDescent="0.15">
      <c r="B13" s="8" t="s">
        <v>13</v>
      </c>
      <c r="C13" s="10" t="s">
        <v>8</v>
      </c>
      <c r="D13" s="133" t="s">
        <v>93</v>
      </c>
      <c r="E13" s="134"/>
      <c r="F13" s="154" t="s">
        <v>196</v>
      </c>
      <c r="G13" s="136"/>
      <c r="H13" s="136"/>
      <c r="I13" s="136"/>
    </row>
    <row r="14" spans="2:9" ht="30" customHeight="1" x14ac:dyDescent="0.15">
      <c r="B14" s="115" t="s">
        <v>18</v>
      </c>
      <c r="C14" s="127" t="s">
        <v>5</v>
      </c>
      <c r="D14" s="31" t="s">
        <v>98</v>
      </c>
      <c r="E14" s="51">
        <f>G39</f>
        <v>0</v>
      </c>
      <c r="F14" s="7" t="s">
        <v>96</v>
      </c>
      <c r="G14" s="7"/>
    </row>
    <row r="15" spans="2:9" ht="54.75" customHeight="1" x14ac:dyDescent="0.15">
      <c r="B15" s="117"/>
      <c r="C15" s="128"/>
      <c r="D15" s="32" t="s">
        <v>105</v>
      </c>
      <c r="E15" s="52"/>
      <c r="F15" s="101" t="s">
        <v>199</v>
      </c>
      <c r="G15" s="102"/>
      <c r="H15" s="102"/>
      <c r="I15" s="102"/>
    </row>
    <row r="16" spans="2:9" ht="30" customHeight="1" thickBot="1" x14ac:dyDescent="0.2">
      <c r="B16" s="8" t="s">
        <v>38</v>
      </c>
      <c r="C16" s="13" t="s">
        <v>14</v>
      </c>
      <c r="D16" s="2"/>
      <c r="E16" s="33" t="str">
        <f>IF(E15&gt;E14,"申請額が補助率を超えています。","")</f>
        <v/>
      </c>
    </row>
    <row r="17" spans="2:20" ht="29.85" customHeight="1" thickBot="1" x14ac:dyDescent="0.2">
      <c r="B17" s="14" t="s">
        <v>0</v>
      </c>
      <c r="C17" s="15" t="s">
        <v>1</v>
      </c>
      <c r="D17" s="16" t="s">
        <v>3</v>
      </c>
      <c r="E17" s="16" t="s">
        <v>4</v>
      </c>
      <c r="F17" s="16" t="s">
        <v>35</v>
      </c>
      <c r="G17" s="34" t="s">
        <v>5</v>
      </c>
      <c r="N17" s="35" t="s">
        <v>81</v>
      </c>
      <c r="O17" s="35" t="s">
        <v>3</v>
      </c>
      <c r="P17" s="35" t="s">
        <v>4</v>
      </c>
    </row>
    <row r="18" spans="2:20" ht="35.1" customHeight="1" x14ac:dyDescent="0.15">
      <c r="B18" s="18" t="s">
        <v>2</v>
      </c>
      <c r="C18" s="53"/>
      <c r="D18" s="42"/>
      <c r="E18" s="42"/>
      <c r="F18" s="54"/>
      <c r="G18" s="21"/>
      <c r="N18" s="37" t="s">
        <v>25</v>
      </c>
      <c r="O18" s="37">
        <f>SUMIFS($D$18:$D$38,$C$18:$C$38,$N18)</f>
        <v>0</v>
      </c>
      <c r="P18" s="37">
        <f>SUMIFS($E$18:$E$38,$C$18:$C$38,$N18)</f>
        <v>0</v>
      </c>
    </row>
    <row r="19" spans="2:20" ht="35.1" customHeight="1" x14ac:dyDescent="0.15">
      <c r="B19" s="22"/>
      <c r="C19" s="41"/>
      <c r="D19" s="42"/>
      <c r="E19" s="42"/>
      <c r="F19" s="42"/>
      <c r="G19" s="21"/>
      <c r="N19" s="37" t="s">
        <v>26</v>
      </c>
      <c r="O19" s="37">
        <f t="shared" ref="O19:O28" si="0">SUMIFS($D$18:$D$38,$C$18:$C$38,$N19)</f>
        <v>0</v>
      </c>
      <c r="P19" s="37">
        <f t="shared" ref="P19:P28" si="1">SUMIFS($E$18:$E$38,$C$18:$C$38,$N19)</f>
        <v>0</v>
      </c>
    </row>
    <row r="20" spans="2:20" ht="35.1" customHeight="1" x14ac:dyDescent="0.15">
      <c r="B20" s="22"/>
      <c r="C20" s="41"/>
      <c r="D20" s="42"/>
      <c r="E20" s="42"/>
      <c r="F20" s="42"/>
      <c r="G20" s="21"/>
      <c r="N20" s="37" t="s">
        <v>82</v>
      </c>
      <c r="O20" s="37">
        <f t="shared" si="0"/>
        <v>0</v>
      </c>
      <c r="P20" s="37">
        <f t="shared" si="1"/>
        <v>0</v>
      </c>
    </row>
    <row r="21" spans="2:20" ht="35.1" customHeight="1" x14ac:dyDescent="0.15">
      <c r="B21" s="22"/>
      <c r="C21" s="41"/>
      <c r="D21" s="42"/>
      <c r="E21" s="42"/>
      <c r="F21" s="42"/>
      <c r="G21" s="21"/>
      <c r="N21" s="37" t="s">
        <v>64</v>
      </c>
      <c r="O21" s="37">
        <f t="shared" si="0"/>
        <v>0</v>
      </c>
      <c r="P21" s="37">
        <f t="shared" si="1"/>
        <v>0</v>
      </c>
      <c r="T21" s="58"/>
    </row>
    <row r="22" spans="2:20" ht="35.1" customHeight="1" x14ac:dyDescent="0.15">
      <c r="B22" s="22"/>
      <c r="C22" s="41"/>
      <c r="D22" s="42"/>
      <c r="E22" s="42"/>
      <c r="F22" s="42"/>
      <c r="G22" s="21"/>
      <c r="I22" s="40"/>
      <c r="N22" s="37" t="s">
        <v>102</v>
      </c>
      <c r="O22" s="37">
        <f t="shared" si="0"/>
        <v>0</v>
      </c>
      <c r="P22" s="37">
        <f t="shared" si="1"/>
        <v>0</v>
      </c>
    </row>
    <row r="23" spans="2:20" ht="35.1" customHeight="1" x14ac:dyDescent="0.15">
      <c r="B23" s="22"/>
      <c r="C23" s="41"/>
      <c r="D23" s="42"/>
      <c r="E23" s="42"/>
      <c r="F23" s="42"/>
      <c r="G23" s="21"/>
      <c r="I23" s="40"/>
      <c r="N23" s="37" t="s">
        <v>83</v>
      </c>
      <c r="O23" s="37">
        <f t="shared" si="0"/>
        <v>0</v>
      </c>
      <c r="P23" s="37">
        <f t="shared" si="1"/>
        <v>0</v>
      </c>
    </row>
    <row r="24" spans="2:20" ht="35.1" customHeight="1" x14ac:dyDescent="0.15">
      <c r="B24" s="22"/>
      <c r="C24" s="41"/>
      <c r="D24" s="42"/>
      <c r="E24" s="42"/>
      <c r="F24" s="42"/>
      <c r="G24" s="21"/>
      <c r="N24" s="37" t="s">
        <v>84</v>
      </c>
      <c r="O24" s="37">
        <f t="shared" si="0"/>
        <v>0</v>
      </c>
      <c r="P24" s="37">
        <f t="shared" si="1"/>
        <v>0</v>
      </c>
    </row>
    <row r="25" spans="2:20" ht="35.1" customHeight="1" x14ac:dyDescent="0.15">
      <c r="B25" s="22"/>
      <c r="C25" s="41"/>
      <c r="D25" s="42"/>
      <c r="E25" s="42"/>
      <c r="F25" s="42"/>
      <c r="G25" s="21"/>
      <c r="N25" s="37" t="s">
        <v>42</v>
      </c>
      <c r="O25" s="37">
        <f t="shared" si="0"/>
        <v>0</v>
      </c>
      <c r="P25" s="37">
        <f t="shared" si="1"/>
        <v>0</v>
      </c>
    </row>
    <row r="26" spans="2:20" ht="35.1" customHeight="1" x14ac:dyDescent="0.15">
      <c r="B26" s="22"/>
      <c r="C26" s="41"/>
      <c r="D26" s="42"/>
      <c r="E26" s="42"/>
      <c r="F26" s="42"/>
      <c r="G26" s="21"/>
      <c r="N26" s="37" t="s">
        <v>86</v>
      </c>
      <c r="O26" s="37">
        <f t="shared" si="0"/>
        <v>0</v>
      </c>
      <c r="P26" s="37">
        <f t="shared" si="1"/>
        <v>0</v>
      </c>
    </row>
    <row r="27" spans="2:20" ht="35.1" customHeight="1" x14ac:dyDescent="0.15">
      <c r="B27" s="22"/>
      <c r="C27" s="41"/>
      <c r="D27" s="42"/>
      <c r="E27" s="42"/>
      <c r="F27" s="42"/>
      <c r="G27" s="21"/>
      <c r="N27" s="37" t="s">
        <v>87</v>
      </c>
      <c r="O27" s="37">
        <f t="shared" si="0"/>
        <v>0</v>
      </c>
      <c r="P27" s="37">
        <f t="shared" si="1"/>
        <v>0</v>
      </c>
    </row>
    <row r="28" spans="2:20" ht="35.1" customHeight="1" x14ac:dyDescent="0.15">
      <c r="B28" s="22"/>
      <c r="C28" s="41"/>
      <c r="D28" s="42"/>
      <c r="E28" s="42"/>
      <c r="F28" s="42"/>
      <c r="G28" s="21"/>
      <c r="N28" s="37" t="s">
        <v>88</v>
      </c>
      <c r="O28" s="37">
        <f t="shared" si="0"/>
        <v>0</v>
      </c>
      <c r="P28" s="37">
        <f t="shared" si="1"/>
        <v>0</v>
      </c>
    </row>
    <row r="29" spans="2:20" ht="35.1" customHeight="1" x14ac:dyDescent="0.15">
      <c r="B29" s="22"/>
      <c r="C29" s="41"/>
      <c r="D29" s="42"/>
      <c r="E29" s="42"/>
      <c r="F29" s="42"/>
      <c r="G29" s="21"/>
      <c r="N29" s="37"/>
      <c r="O29" s="37"/>
      <c r="P29" s="37"/>
    </row>
    <row r="30" spans="2:20" ht="35.1" customHeight="1" x14ac:dyDescent="0.15">
      <c r="B30" s="22"/>
      <c r="C30" s="41"/>
      <c r="D30" s="42"/>
      <c r="E30" s="42"/>
      <c r="F30" s="42"/>
      <c r="G30" s="21"/>
      <c r="N30" s="37"/>
      <c r="O30" s="37"/>
      <c r="P30" s="37"/>
    </row>
    <row r="31" spans="2:20" ht="35.1" customHeight="1" x14ac:dyDescent="0.15">
      <c r="B31" s="22"/>
      <c r="C31" s="41"/>
      <c r="D31" s="42"/>
      <c r="E31" s="42"/>
      <c r="F31" s="42"/>
      <c r="G31" s="21"/>
      <c r="N31" s="37"/>
      <c r="O31" s="37"/>
      <c r="P31" s="37"/>
    </row>
    <row r="32" spans="2:20" ht="35.1" customHeight="1" x14ac:dyDescent="0.15">
      <c r="B32" s="22"/>
      <c r="C32" s="41"/>
      <c r="D32" s="42"/>
      <c r="E32" s="42"/>
      <c r="F32" s="42"/>
      <c r="G32" s="21"/>
      <c r="N32" s="37"/>
      <c r="O32" s="37"/>
      <c r="P32" s="37"/>
    </row>
    <row r="33" spans="2:16" ht="35.1" customHeight="1" x14ac:dyDescent="0.15">
      <c r="B33" s="22"/>
      <c r="C33" s="41"/>
      <c r="D33" s="42"/>
      <c r="E33" s="42"/>
      <c r="F33" s="42"/>
      <c r="G33" s="21"/>
      <c r="N33" s="37"/>
      <c r="O33" s="37"/>
      <c r="P33" s="37"/>
    </row>
    <row r="34" spans="2:16" ht="35.1" customHeight="1" x14ac:dyDescent="0.15">
      <c r="B34" s="22"/>
      <c r="C34" s="41"/>
      <c r="D34" s="42"/>
      <c r="E34" s="42"/>
      <c r="F34" s="42"/>
      <c r="G34" s="21"/>
      <c r="N34" s="37"/>
      <c r="O34" s="37"/>
      <c r="P34" s="37"/>
    </row>
    <row r="35" spans="2:16" ht="35.1" customHeight="1" x14ac:dyDescent="0.15">
      <c r="B35" s="22"/>
      <c r="C35" s="41"/>
      <c r="D35" s="42"/>
      <c r="E35" s="42"/>
      <c r="F35" s="42"/>
      <c r="G35" s="21"/>
      <c r="N35" s="37"/>
      <c r="O35" s="37"/>
      <c r="P35" s="37"/>
    </row>
    <row r="36" spans="2:16" ht="35.1" customHeight="1" x14ac:dyDescent="0.15">
      <c r="B36" s="22"/>
      <c r="C36" s="41"/>
      <c r="D36" s="42"/>
      <c r="E36" s="42"/>
      <c r="F36" s="42"/>
      <c r="G36" s="21"/>
    </row>
    <row r="37" spans="2:16" ht="35.1" customHeight="1" x14ac:dyDescent="0.15">
      <c r="B37" s="22"/>
      <c r="C37" s="41"/>
      <c r="D37" s="42"/>
      <c r="E37" s="42"/>
      <c r="F37" s="42"/>
      <c r="G37" s="21"/>
    </row>
    <row r="38" spans="2:16" ht="35.1" customHeight="1" thickBot="1" x14ac:dyDescent="0.2">
      <c r="B38" s="22"/>
      <c r="C38" s="43"/>
      <c r="D38" s="44"/>
      <c r="E38" s="44"/>
      <c r="F38" s="44"/>
      <c r="G38" s="21"/>
    </row>
    <row r="39" spans="2:16" ht="30.75" customHeight="1" thickBot="1" x14ac:dyDescent="0.2">
      <c r="B39" s="26"/>
      <c r="C39" s="27" t="s">
        <v>7</v>
      </c>
      <c r="D39" s="61">
        <f>SUM(D18:D38)</f>
        <v>0</v>
      </c>
      <c r="E39" s="61">
        <f>SUM(E18:E38)</f>
        <v>0</v>
      </c>
      <c r="F39" s="45"/>
      <c r="G39" s="62">
        <f>IF(ISBLANK(D13),0,IF(D12="FS事業",IF(ROUNDDOWN(IF(D13="１/２以内",(E39*1/2),(E39*2/3)),0)&gt;100000000,"補助金上限額を超えています",ROUNDDOWN(IF(D13="１/２以内",(E39*1/2),(E39*2/3)),0)),IF(ROUNDDOWN(IF(D13="１/２以内",(E39*1/2),(E39*2/3)),0)&gt;500000000,"補助金上限額を超えています",ROUNDDOWN(IF(D13="１/２以内",(E39*1/2),(E39*2/3)),0))))</f>
        <v>0</v>
      </c>
      <c r="J39" s="33"/>
      <c r="K39" s="59"/>
    </row>
    <row r="40" spans="2:16" x14ac:dyDescent="0.15">
      <c r="G40" s="60"/>
    </row>
    <row r="41" spans="2:16" x14ac:dyDescent="0.15">
      <c r="B41" s="12" t="s">
        <v>27</v>
      </c>
    </row>
    <row r="42" spans="2:16" ht="12.75" customHeight="1" x14ac:dyDescent="0.15"/>
    <row r="43" spans="2:16" ht="12.75" customHeight="1" x14ac:dyDescent="0.15"/>
    <row r="44" spans="2:16" ht="12.75" customHeight="1" x14ac:dyDescent="0.15"/>
    <row r="45" spans="2:16" ht="24" customHeight="1" x14ac:dyDescent="0.15">
      <c r="B45" s="4" t="s">
        <v>10</v>
      </c>
      <c r="D45" s="2"/>
    </row>
    <row r="46" spans="2:16" ht="30" customHeight="1" x14ac:dyDescent="0.15">
      <c r="B46" s="8" t="s">
        <v>11</v>
      </c>
      <c r="C46" s="46" t="s">
        <v>3</v>
      </c>
      <c r="D46" s="124">
        <f>D39</f>
        <v>0</v>
      </c>
      <c r="E46" s="124"/>
      <c r="F46" s="101" t="s">
        <v>65</v>
      </c>
      <c r="G46" s="102"/>
      <c r="H46" s="102"/>
    </row>
    <row r="47" spans="2:16" ht="30" customHeight="1" x14ac:dyDescent="0.15">
      <c r="B47" s="8" t="s">
        <v>12</v>
      </c>
      <c r="C47" s="46" t="s">
        <v>15</v>
      </c>
      <c r="D47" s="124">
        <f>IF(E15="",E14,E15)</f>
        <v>0</v>
      </c>
      <c r="E47" s="124"/>
      <c r="F47" s="101" t="s">
        <v>95</v>
      </c>
      <c r="G47" s="102"/>
      <c r="H47" s="7"/>
      <c r="I47" s="47"/>
    </row>
    <row r="48" spans="2:16" ht="38.85" customHeight="1" x14ac:dyDescent="0.15">
      <c r="B48" s="8" t="s">
        <v>13</v>
      </c>
      <c r="C48" s="48" t="s">
        <v>33</v>
      </c>
      <c r="D48" s="146"/>
      <c r="E48" s="146"/>
      <c r="F48" s="7" t="s">
        <v>23</v>
      </c>
      <c r="G48" s="6"/>
      <c r="H48" s="7"/>
      <c r="I48" s="47"/>
    </row>
    <row r="49" spans="2:9" ht="42.75" customHeight="1" x14ac:dyDescent="0.15">
      <c r="B49" s="8" t="s">
        <v>18</v>
      </c>
      <c r="C49" s="49" t="s">
        <v>16</v>
      </c>
      <c r="D49" s="147"/>
      <c r="E49" s="147"/>
      <c r="F49" s="7" t="s">
        <v>20</v>
      </c>
      <c r="G49" s="6"/>
      <c r="H49" s="7"/>
      <c r="I49" s="47"/>
    </row>
    <row r="50" spans="2:9" ht="38.25" customHeight="1" x14ac:dyDescent="0.15">
      <c r="B50" s="8"/>
      <c r="C50" s="49" t="s">
        <v>19</v>
      </c>
      <c r="D50" s="148"/>
      <c r="E50" s="148"/>
      <c r="F50" s="7" t="s">
        <v>23</v>
      </c>
      <c r="G50" s="6"/>
      <c r="H50" s="7"/>
    </row>
    <row r="51" spans="2:9" ht="30" customHeight="1" x14ac:dyDescent="0.15">
      <c r="B51" s="8" t="s">
        <v>36</v>
      </c>
      <c r="C51" s="31" t="s">
        <v>17</v>
      </c>
      <c r="D51" s="118">
        <f>D46-D47-D49</f>
        <v>0</v>
      </c>
      <c r="E51" s="118"/>
      <c r="F51" s="101" t="s">
        <v>89</v>
      </c>
      <c r="G51" s="102"/>
      <c r="H51" s="102"/>
    </row>
    <row r="52" spans="2:9" ht="30" customHeight="1" x14ac:dyDescent="0.15">
      <c r="B52" s="8" t="s">
        <v>37</v>
      </c>
      <c r="C52" s="50" t="s">
        <v>44</v>
      </c>
      <c r="D52" s="149"/>
      <c r="E52" s="150"/>
      <c r="F52" s="69" t="s">
        <v>21</v>
      </c>
      <c r="G52" s="70"/>
      <c r="H52" s="7"/>
    </row>
    <row r="53" spans="2:9" ht="58.5" x14ac:dyDescent="0.15">
      <c r="C53" s="49" t="s">
        <v>24</v>
      </c>
      <c r="D53" s="143"/>
      <c r="E53" s="144"/>
      <c r="F53" s="144"/>
      <c r="G53" s="145"/>
    </row>
  </sheetData>
  <sheetProtection algorithmName="SHA-512" hashValue="JYe2DYXdvY+Zx+zOt9WKBNkZvYquKHC6L16EcUDRKRhPQNJNVVgVXVNx6bHeHNgHjlZ9sH5asfpdvWPeS+vHcw==" saltValue="hpBc6HpHurOLtv/nXcyyDw==" spinCount="100000" sheet="1" formatColumns="0" formatRows="0"/>
  <mergeCells count="22">
    <mergeCell ref="D46:E46"/>
    <mergeCell ref="F46:H46"/>
    <mergeCell ref="B6:H6"/>
    <mergeCell ref="B7:H7"/>
    <mergeCell ref="D11:F11"/>
    <mergeCell ref="G11:I11"/>
    <mergeCell ref="D12:E12"/>
    <mergeCell ref="F12:I12"/>
    <mergeCell ref="D13:E13"/>
    <mergeCell ref="F13:I13"/>
    <mergeCell ref="B14:B15"/>
    <mergeCell ref="C14:C15"/>
    <mergeCell ref="F15:I15"/>
    <mergeCell ref="D52:E52"/>
    <mergeCell ref="D53:G53"/>
    <mergeCell ref="D47:E47"/>
    <mergeCell ref="F47:G47"/>
    <mergeCell ref="D48:E48"/>
    <mergeCell ref="D49:E49"/>
    <mergeCell ref="D50:E50"/>
    <mergeCell ref="D51:E51"/>
    <mergeCell ref="F51:H51"/>
  </mergeCells>
  <phoneticPr fontId="2"/>
  <conditionalFormatting sqref="C18:F38">
    <cfRule type="expression" dxfId="5" priority="2">
      <formula>$D$11=""</formula>
    </cfRule>
    <cfRule type="expression" dxfId="4" priority="3">
      <formula>C18=""</formula>
    </cfRule>
  </conditionalFormatting>
  <conditionalFormatting sqref="D11">
    <cfRule type="expression" dxfId="3" priority="1">
      <formula>D11=""</formula>
    </cfRule>
  </conditionalFormatting>
  <conditionalFormatting sqref="D13">
    <cfRule type="expression" dxfId="2" priority="4">
      <formula>D13=""</formula>
    </cfRule>
  </conditionalFormatting>
  <conditionalFormatting sqref="D46:D53">
    <cfRule type="expression" dxfId="1" priority="6">
      <formula>D46=""</formula>
    </cfRule>
  </conditionalFormatting>
  <conditionalFormatting sqref="E15">
    <cfRule type="expression" dxfId="0" priority="5">
      <formula>E15=""</formula>
    </cfRule>
  </conditionalFormatting>
  <dataValidations count="5">
    <dataValidation type="list" allowBlank="1" showInputMessage="1" showErrorMessage="1" sqref="D50" xr:uid="{56D8BA35-9049-49DD-9817-C536F83060AD}">
      <formula1>"あり,なし"</formula1>
    </dataValidation>
    <dataValidation type="list" allowBlank="1" showInputMessage="1" showErrorMessage="1" sqref="C18:C38" xr:uid="{CA5A4A47-7FAD-4C94-B2C7-A013D615D476}">
      <formula1>"人件費,旅費,会場費,謝金,借料及び損料,消耗品費,機械設備費・システム購入費（実証事業に限る）,委託・外注費,印刷製本費,補助員人件費,その他諸経費"</formula1>
    </dataValidation>
    <dataValidation type="whole" allowBlank="1" showInputMessage="1" showErrorMessage="1" error="0円の場合、空欄のままにしてください。_x000a_自動反映欄の金額は超えないようにしてください。" sqref="E15" xr:uid="{BAE6E91A-5980-42EF-ABFA-3650AEC63645}">
      <formula1>1</formula1>
      <formula2>E14</formula2>
    </dataValidation>
    <dataValidation type="whole" operator="greaterThanOrEqual" allowBlank="1" showInputMessage="1" showErrorMessage="1" error="整数を入力してください" sqref="D18:D38" xr:uid="{CC57E2AA-5E74-4B01-8793-99F605ED9387}">
      <formula1>0</formula1>
    </dataValidation>
    <dataValidation type="whole" showInputMessage="1" showErrorMessage="1" error="入力可能範囲内の整数を入力してください_x000a_【入力可能範囲】_x000a_０　～　補助事業に要する経費_x000a_" sqref="E18:E38" xr:uid="{6D1ED3A8-A775-4624-9C64-0EB02495C3D3}">
      <formula1>0</formula1>
      <formula2>$D18</formula2>
    </dataValidation>
  </dataValidations>
  <pageMargins left="0.7" right="0.7" top="0.75" bottom="0.75" header="0.3" footer="0.3"/>
  <pageSetup paperSize="9" scale="57" fitToHeight="0" orientation="portrait" r:id="rId1"/>
  <rowBreaks count="1" manualBreakCount="1">
    <brk id="42" min="1" max="8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694FA05-22E2-4437-806F-266DA5F83921}">
          <x14:formula1>
            <xm:f>入力規則!$C$3:$C$4</xm:f>
          </x14:formula1>
          <xm:sqref>D48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31AD-6C22-4ECF-974B-3DE9F2522566}">
  <sheetPr codeName="Sheet10"/>
  <dimension ref="A1:C266"/>
  <sheetViews>
    <sheetView showGridLines="0" workbookViewId="0"/>
  </sheetViews>
  <sheetFormatPr defaultColWidth="9.625" defaultRowHeight="18.75" x14ac:dyDescent="0.15"/>
  <cols>
    <col min="1" max="1" width="29" style="66" bestFit="1" customWidth="1"/>
    <col min="2" max="2" width="71.625" style="66" bestFit="1" customWidth="1"/>
    <col min="3" max="3" width="24.875" style="66" bestFit="1" customWidth="1"/>
    <col min="4" max="16384" width="9.625" style="66"/>
  </cols>
  <sheetData>
    <row r="1" spans="1:3" x14ac:dyDescent="0.15">
      <c r="A1" s="67" t="s">
        <v>106</v>
      </c>
      <c r="B1" s="67" t="s">
        <v>107</v>
      </c>
      <c r="C1" s="67" t="s">
        <v>108</v>
      </c>
    </row>
    <row r="2" spans="1:3" x14ac:dyDescent="0.15">
      <c r="A2" s="65" t="s">
        <v>109</v>
      </c>
      <c r="B2" s="65" t="s">
        <v>110</v>
      </c>
      <c r="C2" s="65" t="s">
        <v>111</v>
      </c>
    </row>
    <row r="3" spans="1:3" x14ac:dyDescent="0.15">
      <c r="A3" s="65" t="s">
        <v>112</v>
      </c>
      <c r="B3" s="65" t="s">
        <v>167</v>
      </c>
      <c r="C3" s="65" t="str">
        <f>IF(TRIM(総括表!$B$6)="0","",総括表!$B$6)</f>
        <v>令和７年度補正グローバルサウス未来志向型共創等事業費補助金
（小規模実証・ＦＳ事業：二次公募）</v>
      </c>
    </row>
    <row r="4" spans="1:3" x14ac:dyDescent="0.15">
      <c r="A4" s="65" t="s">
        <v>112</v>
      </c>
      <c r="B4" s="65" t="s">
        <v>113</v>
      </c>
      <c r="C4" s="65" t="str">
        <f>IF(TRIM(総括表!$D$11)="0","",総括表!$D$11)</f>
        <v/>
      </c>
    </row>
    <row r="5" spans="1:3" x14ac:dyDescent="0.15">
      <c r="A5" s="65" t="s">
        <v>112</v>
      </c>
      <c r="B5" s="65" t="s">
        <v>114</v>
      </c>
      <c r="C5" s="65" t="str">
        <f>IF(TRIM(総括表!$D$12)="0","",総括表!$D$12)</f>
        <v/>
      </c>
    </row>
    <row r="6" spans="1:3" x14ac:dyDescent="0.15">
      <c r="A6" s="65" t="s">
        <v>112</v>
      </c>
      <c r="B6" s="65" t="s">
        <v>115</v>
      </c>
      <c r="C6" s="65" t="str">
        <f>IF(TRIM(総括表!$D$13)="0","",総括表!$D$13)</f>
        <v/>
      </c>
    </row>
    <row r="7" spans="1:3" x14ac:dyDescent="0.15">
      <c r="A7" s="65" t="s">
        <v>112</v>
      </c>
      <c r="B7" s="65" t="s">
        <v>116</v>
      </c>
      <c r="C7" s="65" t="str">
        <f>IF(TRIM(総括表!$D$14)="0","",総括表!$D$14)</f>
        <v/>
      </c>
    </row>
    <row r="8" spans="1:3" x14ac:dyDescent="0.15">
      <c r="A8" s="65" t="s">
        <v>112</v>
      </c>
      <c r="B8" s="65" t="s">
        <v>117</v>
      </c>
      <c r="C8" s="65" t="str">
        <f>IF(TRIM(総括表!$D$15)="0","",総括表!$D$15)</f>
        <v/>
      </c>
    </row>
    <row r="9" spans="1:3" x14ac:dyDescent="0.15">
      <c r="A9" s="65" t="s">
        <v>112</v>
      </c>
      <c r="B9" s="65" t="s">
        <v>118</v>
      </c>
      <c r="C9" s="65" t="str">
        <f>IF(TRIM(総括表!$D$16)="0","",総括表!$D$16)</f>
        <v/>
      </c>
    </row>
    <row r="10" spans="1:3" x14ac:dyDescent="0.15">
      <c r="A10" s="65" t="s">
        <v>112</v>
      </c>
      <c r="B10" s="65" t="s">
        <v>119</v>
      </c>
      <c r="C10" s="65" t="str">
        <f>IF(TRIM(総括表!$D$19)="0","",総括表!$D$19)</f>
        <v/>
      </c>
    </row>
    <row r="11" spans="1:3" x14ac:dyDescent="0.15">
      <c r="A11" s="65" t="s">
        <v>112</v>
      </c>
      <c r="B11" s="65" t="s">
        <v>120</v>
      </c>
      <c r="C11" s="65" t="str">
        <f>IF(TRIM(総括表!$D$20)="0","",総括表!$D$20)</f>
        <v/>
      </c>
    </row>
    <row r="12" spans="1:3" x14ac:dyDescent="0.15">
      <c r="A12" s="65" t="s">
        <v>112</v>
      </c>
      <c r="B12" s="65" t="s">
        <v>121</v>
      </c>
      <c r="C12" s="65" t="e">
        <f>IF(総括表!#REF!="","",総括表!#REF!)</f>
        <v>#REF!</v>
      </c>
    </row>
    <row r="13" spans="1:3" x14ac:dyDescent="0.15">
      <c r="A13" s="65" t="s">
        <v>112</v>
      </c>
      <c r="B13" s="65" t="s">
        <v>122</v>
      </c>
      <c r="C13" s="65">
        <f>IF(総括表!$D$23="","",総括表!$D$23)</f>
        <v>0</v>
      </c>
    </row>
    <row r="14" spans="1:3" x14ac:dyDescent="0.15">
      <c r="A14" s="65" t="s">
        <v>112</v>
      </c>
      <c r="B14" s="65" t="s">
        <v>123</v>
      </c>
      <c r="C14" s="65">
        <f>IF(総括表!$D$24="","",総括表!$D$24)</f>
        <v>0</v>
      </c>
    </row>
    <row r="15" spans="1:3" x14ac:dyDescent="0.15">
      <c r="A15" s="65" t="s">
        <v>112</v>
      </c>
      <c r="B15" s="65" t="s">
        <v>124</v>
      </c>
      <c r="C15" s="65">
        <f>IF(総括表!$D$25="","",総括表!$D$25)</f>
        <v>0</v>
      </c>
    </row>
    <row r="16" spans="1:3" x14ac:dyDescent="0.15">
      <c r="A16" s="65" t="s">
        <v>112</v>
      </c>
      <c r="B16" s="65" t="s">
        <v>125</v>
      </c>
      <c r="C16" s="65">
        <f>IF(総括表!$D$26="","",総括表!$D$26)</f>
        <v>0</v>
      </c>
    </row>
    <row r="17" spans="1:3" x14ac:dyDescent="0.15">
      <c r="A17" s="65" t="s">
        <v>112</v>
      </c>
      <c r="B17" s="65" t="s">
        <v>126</v>
      </c>
      <c r="C17" s="65">
        <f>IF(総括表!$D$27="","",総括表!$D$27)</f>
        <v>0</v>
      </c>
    </row>
    <row r="18" spans="1:3" x14ac:dyDescent="0.15">
      <c r="A18" s="65" t="s">
        <v>112</v>
      </c>
      <c r="B18" s="65" t="s">
        <v>127</v>
      </c>
      <c r="C18" s="65">
        <f>IF(総括表!$D$28="","",総括表!$D$28)</f>
        <v>0</v>
      </c>
    </row>
    <row r="19" spans="1:3" x14ac:dyDescent="0.15">
      <c r="A19" s="65" t="s">
        <v>112</v>
      </c>
      <c r="B19" s="65" t="s">
        <v>128</v>
      </c>
      <c r="C19" s="65">
        <f>IF(総括表!$D$29="","",総括表!$D$29)</f>
        <v>0</v>
      </c>
    </row>
    <row r="20" spans="1:3" x14ac:dyDescent="0.15">
      <c r="A20" s="65" t="s">
        <v>112</v>
      </c>
      <c r="B20" s="65" t="s">
        <v>129</v>
      </c>
      <c r="C20" s="65">
        <f>IF(総括表!$D$30="","",総括表!$D$30)</f>
        <v>0</v>
      </c>
    </row>
    <row r="21" spans="1:3" x14ac:dyDescent="0.15">
      <c r="A21" s="65" t="s">
        <v>112</v>
      </c>
      <c r="B21" s="65" t="s">
        <v>169</v>
      </c>
      <c r="C21" s="65">
        <f>IF(総括表!$D$31="","",総括表!$D$31)</f>
        <v>0</v>
      </c>
    </row>
    <row r="22" spans="1:3" x14ac:dyDescent="0.15">
      <c r="A22" s="65" t="s">
        <v>112</v>
      </c>
      <c r="B22" s="65" t="s">
        <v>130</v>
      </c>
      <c r="C22" s="65">
        <f>IF(総括表!$D$32="","",総括表!$D$32)</f>
        <v>0</v>
      </c>
    </row>
    <row r="23" spans="1:3" x14ac:dyDescent="0.15">
      <c r="A23" s="65" t="s">
        <v>112</v>
      </c>
      <c r="B23" s="65" t="s">
        <v>131</v>
      </c>
      <c r="C23" s="65">
        <f>IF(総括表!$D$33="","",総括表!$D$33)</f>
        <v>0</v>
      </c>
    </row>
    <row r="24" spans="1:3" x14ac:dyDescent="0.15">
      <c r="A24" s="65" t="s">
        <v>112</v>
      </c>
      <c r="B24" s="65" t="s">
        <v>132</v>
      </c>
      <c r="C24" s="65">
        <f>IF(総括表!$E$23="","",総括表!$E$23)</f>
        <v>0</v>
      </c>
    </row>
    <row r="25" spans="1:3" x14ac:dyDescent="0.15">
      <c r="A25" s="65" t="s">
        <v>112</v>
      </c>
      <c r="B25" s="65" t="s">
        <v>133</v>
      </c>
      <c r="C25" s="65">
        <f>IF(総括表!$E$24="","",総括表!$E$24)</f>
        <v>0</v>
      </c>
    </row>
    <row r="26" spans="1:3" x14ac:dyDescent="0.15">
      <c r="A26" s="65" t="s">
        <v>112</v>
      </c>
      <c r="B26" s="65" t="s">
        <v>134</v>
      </c>
      <c r="C26" s="65">
        <f>IF(総括表!$E$25="","",総括表!$E$25)</f>
        <v>0</v>
      </c>
    </row>
    <row r="27" spans="1:3" x14ac:dyDescent="0.15">
      <c r="A27" s="65" t="s">
        <v>112</v>
      </c>
      <c r="B27" s="65" t="s">
        <v>135</v>
      </c>
      <c r="C27" s="65">
        <f>IF(総括表!$E$26="","",総括表!$E$26)</f>
        <v>0</v>
      </c>
    </row>
    <row r="28" spans="1:3" x14ac:dyDescent="0.15">
      <c r="A28" s="65" t="s">
        <v>112</v>
      </c>
      <c r="B28" s="65" t="s">
        <v>136</v>
      </c>
      <c r="C28" s="65">
        <f>IF(総括表!$E$27="","",総括表!$E$27)</f>
        <v>0</v>
      </c>
    </row>
    <row r="29" spans="1:3" x14ac:dyDescent="0.15">
      <c r="A29" s="65" t="s">
        <v>112</v>
      </c>
      <c r="B29" s="65" t="s">
        <v>137</v>
      </c>
      <c r="C29" s="65">
        <f>IF(総括表!$E$28="","",総括表!$E$28)</f>
        <v>0</v>
      </c>
    </row>
    <row r="30" spans="1:3" x14ac:dyDescent="0.15">
      <c r="A30" s="65" t="s">
        <v>112</v>
      </c>
      <c r="B30" s="65" t="s">
        <v>138</v>
      </c>
      <c r="C30" s="65">
        <f>IF(総括表!$E$29="","",総括表!$E$29)</f>
        <v>0</v>
      </c>
    </row>
    <row r="31" spans="1:3" x14ac:dyDescent="0.15">
      <c r="A31" s="65" t="s">
        <v>112</v>
      </c>
      <c r="B31" s="65" t="s">
        <v>139</v>
      </c>
      <c r="C31" s="65">
        <f>IF(総括表!$E$30="","",総括表!$E$30)</f>
        <v>0</v>
      </c>
    </row>
    <row r="32" spans="1:3" x14ac:dyDescent="0.15">
      <c r="A32" s="65" t="s">
        <v>112</v>
      </c>
      <c r="B32" s="65" t="s">
        <v>170</v>
      </c>
      <c r="C32" s="65">
        <f>IF(総括表!$E$31="","",総括表!$E$31)</f>
        <v>0</v>
      </c>
    </row>
    <row r="33" spans="1:3" x14ac:dyDescent="0.15">
      <c r="A33" s="65" t="s">
        <v>112</v>
      </c>
      <c r="B33" s="65" t="s">
        <v>140</v>
      </c>
      <c r="C33" s="65">
        <f>IF(総括表!$E$32="","",総括表!$E$32)</f>
        <v>0</v>
      </c>
    </row>
    <row r="34" spans="1:3" x14ac:dyDescent="0.15">
      <c r="A34" s="65" t="s">
        <v>112</v>
      </c>
      <c r="B34" s="65" t="s">
        <v>141</v>
      </c>
      <c r="C34" s="65">
        <f>IF(総括表!$E$33="","",総括表!$E$33)</f>
        <v>0</v>
      </c>
    </row>
    <row r="35" spans="1:3" x14ac:dyDescent="0.15">
      <c r="A35" s="65" t="s">
        <v>112</v>
      </c>
      <c r="B35" s="65" t="s">
        <v>142</v>
      </c>
      <c r="C35" s="65">
        <f>IF(総括表!$D$34="","",総括表!$D$34)</f>
        <v>0</v>
      </c>
    </row>
    <row r="36" spans="1:3" x14ac:dyDescent="0.15">
      <c r="A36" s="65" t="s">
        <v>112</v>
      </c>
      <c r="B36" s="65" t="s">
        <v>143</v>
      </c>
      <c r="C36" s="65">
        <f>IF(総括表!$E$34="","",総括表!$E$34)</f>
        <v>0</v>
      </c>
    </row>
    <row r="37" spans="1:3" x14ac:dyDescent="0.15">
      <c r="A37" s="65" t="s">
        <v>112</v>
      </c>
      <c r="B37" s="65" t="s">
        <v>144</v>
      </c>
      <c r="C37" s="65">
        <f>IF(総括表!$F$34="","",総括表!$F$34)</f>
        <v>0</v>
      </c>
    </row>
    <row r="38" spans="1:3" x14ac:dyDescent="0.15">
      <c r="A38" s="65" t="s">
        <v>112</v>
      </c>
      <c r="B38" s="65" t="s">
        <v>145</v>
      </c>
      <c r="C38" s="68" t="str">
        <f>IF(総括表!$D$38="","",総括表!$D$38)</f>
        <v/>
      </c>
    </row>
    <row r="39" spans="1:3" x14ac:dyDescent="0.15">
      <c r="A39" s="65" t="s">
        <v>146</v>
      </c>
      <c r="B39" s="65" t="s">
        <v>113</v>
      </c>
      <c r="C39" s="65" t="str">
        <f>IF(TRIM('様式２別添２(幹事法人)'!$D$11)="","",'様式２別添２(幹事法人)'!$D$11)</f>
        <v/>
      </c>
    </row>
    <row r="40" spans="1:3" x14ac:dyDescent="0.15">
      <c r="A40" s="65" t="s">
        <v>146</v>
      </c>
      <c r="B40" s="65" t="s">
        <v>119</v>
      </c>
      <c r="C40" s="65" t="str">
        <f>IF(TRIM('様式２別添２(幹事法人)'!$D$12)="","",'様式２別添２(幹事法人)'!$D$12)</f>
        <v/>
      </c>
    </row>
    <row r="41" spans="1:3" x14ac:dyDescent="0.15">
      <c r="A41" s="65" t="s">
        <v>146</v>
      </c>
      <c r="B41" s="65" t="s">
        <v>120</v>
      </c>
      <c r="C41" s="65" t="str">
        <f>IF(TRIM('様式２別添２(幹事法人)'!$D$13)="","",'様式２別添２(幹事法人)'!$D$13)</f>
        <v/>
      </c>
    </row>
    <row r="42" spans="1:3" x14ac:dyDescent="0.15">
      <c r="A42" s="65" t="s">
        <v>146</v>
      </c>
      <c r="B42" s="65" t="s">
        <v>147</v>
      </c>
      <c r="C42" s="65">
        <f>IF('様式２別添２(幹事法人)'!$E$14="","",'様式２別添２(幹事法人)'!$E$14)</f>
        <v>0</v>
      </c>
    </row>
    <row r="43" spans="1:3" x14ac:dyDescent="0.15">
      <c r="A43" s="65" t="s">
        <v>146</v>
      </c>
      <c r="B43" s="65" t="s">
        <v>148</v>
      </c>
      <c r="C43" s="65" t="str">
        <f>IF('様式２別添２(幹事法人)'!$E$15="","",'様式２別添２(幹事法人)'!$E$15)</f>
        <v/>
      </c>
    </row>
    <row r="44" spans="1:3" x14ac:dyDescent="0.15">
      <c r="A44" s="65" t="s">
        <v>146</v>
      </c>
      <c r="B44" s="65" t="s">
        <v>122</v>
      </c>
      <c r="C44" s="65" t="e">
        <f>SUMIFS('様式２別添２(幹事法人)'!$D$19:$D$38,'様式２別添２(幹事法人)'!$C$18:$C$38,"人件費")</f>
        <v>#VALUE!</v>
      </c>
    </row>
    <row r="45" spans="1:3" x14ac:dyDescent="0.15">
      <c r="A45" s="65" t="s">
        <v>146</v>
      </c>
      <c r="B45" s="65" t="s">
        <v>123</v>
      </c>
      <c r="C45" s="65" t="e">
        <f>SUMIFS('様式２別添２(幹事法人)'!$D$19:$D$38,'様式２別添２(幹事法人)'!$C$18:$C$38,"旅費")</f>
        <v>#VALUE!</v>
      </c>
    </row>
    <row r="46" spans="1:3" x14ac:dyDescent="0.15">
      <c r="A46" s="65" t="s">
        <v>146</v>
      </c>
      <c r="B46" s="65" t="s">
        <v>124</v>
      </c>
      <c r="C46" s="65" t="e">
        <f>SUMIFS('様式２別添２(幹事法人)'!$D$19:$D$38,'様式２別添２(幹事法人)'!$C$18:$C$38,"会場費")</f>
        <v>#VALUE!</v>
      </c>
    </row>
    <row r="47" spans="1:3" x14ac:dyDescent="0.15">
      <c r="A47" s="65" t="s">
        <v>146</v>
      </c>
      <c r="B47" s="65" t="s">
        <v>125</v>
      </c>
      <c r="C47" s="65" t="e">
        <f>SUMIFS('様式２別添２(幹事法人)'!$D$19:$D$38,'様式２別添２(幹事法人)'!$C$18:$C$38,"謝金")</f>
        <v>#VALUE!</v>
      </c>
    </row>
    <row r="48" spans="1:3" x14ac:dyDescent="0.15">
      <c r="A48" s="65" t="s">
        <v>146</v>
      </c>
      <c r="B48" s="65" t="s">
        <v>126</v>
      </c>
      <c r="C48" s="65" t="e">
        <f>SUMIFS('様式２別添２(幹事法人)'!$D$19:$D$38,'様式２別添２(幹事法人)'!$C$18:$C$38,"借料及び損料")</f>
        <v>#VALUE!</v>
      </c>
    </row>
    <row r="49" spans="1:3" x14ac:dyDescent="0.15">
      <c r="A49" s="65" t="s">
        <v>146</v>
      </c>
      <c r="B49" s="65" t="s">
        <v>127</v>
      </c>
      <c r="C49" s="65" t="e">
        <f>SUMIFS('様式２別添２(幹事法人)'!$D$19:$D$38,'様式２別添２(幹事法人)'!$C$18:$C$38,"消耗品費")</f>
        <v>#VALUE!</v>
      </c>
    </row>
    <row r="50" spans="1:3" x14ac:dyDescent="0.15">
      <c r="A50" s="65" t="s">
        <v>146</v>
      </c>
      <c r="B50" s="65" t="s">
        <v>128</v>
      </c>
      <c r="C50" s="65" t="e">
        <f>SUMIFS('様式２別添２(幹事法人)'!$D$19:$D$38,'様式２別添２(幹事法人)'!$C$18:$C$38,"機械設備費・システム購入費（実証事業に限る）")</f>
        <v>#VALUE!</v>
      </c>
    </row>
    <row r="51" spans="1:3" x14ac:dyDescent="0.15">
      <c r="A51" s="65" t="s">
        <v>146</v>
      </c>
      <c r="B51" s="65" t="s">
        <v>129</v>
      </c>
      <c r="C51" s="65" t="e">
        <f>SUMIFS('様式２別添２(幹事法人)'!$D$19:$D$38,'様式２別添２(幹事法人)'!$C$18:$C$38,"委託・外注費")</f>
        <v>#VALUE!</v>
      </c>
    </row>
    <row r="52" spans="1:3" x14ac:dyDescent="0.15">
      <c r="A52" s="65" t="s">
        <v>146</v>
      </c>
      <c r="B52" s="65" t="s">
        <v>168</v>
      </c>
      <c r="C52" s="65" t="e">
        <f>SUMIFS('様式２別添２(幹事法人)'!$D$19:$D$38,'様式２別添２(幹事法人)'!$C$18:$C$38,"印刷製本費")</f>
        <v>#VALUE!</v>
      </c>
    </row>
    <row r="53" spans="1:3" x14ac:dyDescent="0.15">
      <c r="A53" s="65" t="s">
        <v>146</v>
      </c>
      <c r="B53" s="65" t="s">
        <v>130</v>
      </c>
      <c r="C53" s="65" t="e">
        <f>SUMIFS('様式２別添２(幹事法人)'!$D$19:$D$38,'様式２別添２(幹事法人)'!$C$18:$C$38,"補助員人件費")</f>
        <v>#VALUE!</v>
      </c>
    </row>
    <row r="54" spans="1:3" x14ac:dyDescent="0.15">
      <c r="A54" s="65" t="s">
        <v>146</v>
      </c>
      <c r="B54" s="65" t="s">
        <v>131</v>
      </c>
      <c r="C54" s="65" t="e">
        <f>SUMIFS('様式２別添２(幹事法人)'!$D$19:$D$38,'様式２別添２(幹事法人)'!$C$18:$C$38,"その他諸経費")</f>
        <v>#VALUE!</v>
      </c>
    </row>
    <row r="55" spans="1:3" x14ac:dyDescent="0.15">
      <c r="A55" s="65" t="s">
        <v>146</v>
      </c>
      <c r="B55" s="65" t="s">
        <v>132</v>
      </c>
      <c r="C55" s="65" t="e">
        <f>SUMIFS('様式２別添２(幹事法人)'!$E$19:$E$38,'様式２別添２(幹事法人)'!$C$18:$C$38,"人件費")</f>
        <v>#VALUE!</v>
      </c>
    </row>
    <row r="56" spans="1:3" x14ac:dyDescent="0.15">
      <c r="A56" s="65" t="s">
        <v>146</v>
      </c>
      <c r="B56" s="65" t="s">
        <v>133</v>
      </c>
      <c r="C56" s="65" t="e">
        <f>SUMIFS('様式２別添２(幹事法人)'!$E$19:$E$38,'様式２別添２(幹事法人)'!$C$18:$C$38,"旅費")</f>
        <v>#VALUE!</v>
      </c>
    </row>
    <row r="57" spans="1:3" x14ac:dyDescent="0.15">
      <c r="A57" s="65" t="s">
        <v>146</v>
      </c>
      <c r="B57" s="65" t="s">
        <v>134</v>
      </c>
      <c r="C57" s="65" t="e">
        <f>SUMIFS('様式２別添２(幹事法人)'!$E$19:$E$38,'様式２別添２(幹事法人)'!$C$18:$C$38,"会場費")</f>
        <v>#VALUE!</v>
      </c>
    </row>
    <row r="58" spans="1:3" x14ac:dyDescent="0.15">
      <c r="A58" s="65" t="s">
        <v>146</v>
      </c>
      <c r="B58" s="65" t="s">
        <v>135</v>
      </c>
      <c r="C58" s="65" t="e">
        <f>SUMIFS('様式２別添２(幹事法人)'!$E$19:$E$38,'様式２別添２(幹事法人)'!$C$18:$C$38,"謝金")</f>
        <v>#VALUE!</v>
      </c>
    </row>
    <row r="59" spans="1:3" x14ac:dyDescent="0.15">
      <c r="A59" s="65" t="s">
        <v>146</v>
      </c>
      <c r="B59" s="65" t="s">
        <v>136</v>
      </c>
      <c r="C59" s="65" t="e">
        <f>SUMIFS('様式２別添２(幹事法人)'!$E$19:$E$38,'様式２別添２(幹事法人)'!$C$18:$C$38,"借料及び損料")</f>
        <v>#VALUE!</v>
      </c>
    </row>
    <row r="60" spans="1:3" x14ac:dyDescent="0.15">
      <c r="A60" s="65" t="s">
        <v>146</v>
      </c>
      <c r="B60" s="65" t="s">
        <v>137</v>
      </c>
      <c r="C60" s="65" t="e">
        <f>SUMIFS('様式２別添２(幹事法人)'!$E$19:$E$38,'様式２別添２(幹事法人)'!$C$18:$C$38,"消耗品費")</f>
        <v>#VALUE!</v>
      </c>
    </row>
    <row r="61" spans="1:3" x14ac:dyDescent="0.15">
      <c r="A61" s="65" t="s">
        <v>146</v>
      </c>
      <c r="B61" s="65" t="s">
        <v>138</v>
      </c>
      <c r="C61" s="65" t="e">
        <f>SUMIFS('様式２別添２(幹事法人)'!$E$19:$E$38,'様式２別添２(幹事法人)'!$C$18:$C$38,"機械設備費・システム購入費（実証事業に限る）")</f>
        <v>#VALUE!</v>
      </c>
    </row>
    <row r="62" spans="1:3" x14ac:dyDescent="0.15">
      <c r="A62" s="65" t="s">
        <v>146</v>
      </c>
      <c r="B62" s="65" t="s">
        <v>139</v>
      </c>
      <c r="C62" s="65" t="e">
        <f>SUMIFS('様式２別添２(幹事法人)'!$E$19:$E$38,'様式２別添２(幹事法人)'!$C$18:$C$38,"委託・外注費")</f>
        <v>#VALUE!</v>
      </c>
    </row>
    <row r="63" spans="1:3" x14ac:dyDescent="0.15">
      <c r="A63" s="65" t="s">
        <v>146</v>
      </c>
      <c r="B63" s="65" t="s">
        <v>140</v>
      </c>
      <c r="C63" s="65" t="e">
        <f>SUMIFS('様式２別添２(幹事法人)'!$E$19:$E$38,'様式２別添２(幹事法人)'!$C$18:$C$38,"補助員人件費")</f>
        <v>#VALUE!</v>
      </c>
    </row>
    <row r="64" spans="1:3" x14ac:dyDescent="0.15">
      <c r="A64" s="65" t="s">
        <v>146</v>
      </c>
      <c r="B64" s="65" t="s">
        <v>171</v>
      </c>
      <c r="C64" s="65" t="e">
        <f>SUMIFS('様式２別添２(幹事法人)'!$E$19:$E$38,'様式２別添２(幹事法人)'!$C$18:$C$38,"印刷製本費")</f>
        <v>#VALUE!</v>
      </c>
    </row>
    <row r="65" spans="1:3" x14ac:dyDescent="0.15">
      <c r="A65" s="65" t="s">
        <v>146</v>
      </c>
      <c r="B65" s="65" t="s">
        <v>141</v>
      </c>
      <c r="C65" s="65" t="e">
        <f>SUMIFS('様式２別添２(幹事法人)'!$E$19:$E$38,'様式２別添２(幹事法人)'!$C$18:$C$38,"その他諸経費")</f>
        <v>#VALUE!</v>
      </c>
    </row>
    <row r="66" spans="1:3" x14ac:dyDescent="0.15">
      <c r="A66" s="65" t="s">
        <v>146</v>
      </c>
      <c r="B66" s="65" t="s">
        <v>142</v>
      </c>
      <c r="C66" s="65">
        <f>IF('様式２別添２(幹事法人)'!$D$39="","",'様式２別添２(幹事法人)'!$D$39)</f>
        <v>0</v>
      </c>
    </row>
    <row r="67" spans="1:3" x14ac:dyDescent="0.15">
      <c r="A67" s="65" t="s">
        <v>146</v>
      </c>
      <c r="B67" s="65" t="s">
        <v>143</v>
      </c>
      <c r="C67" s="65">
        <f>IF('様式２別添２(幹事法人)'!$E$39="","",'様式２別添２(幹事法人)'!$E$39)</f>
        <v>0</v>
      </c>
    </row>
    <row r="68" spans="1:3" x14ac:dyDescent="0.15">
      <c r="A68" s="65" t="s">
        <v>146</v>
      </c>
      <c r="B68" s="65" t="s">
        <v>144</v>
      </c>
      <c r="C68" s="65">
        <f>IF('様式２別添２(幹事法人)'!$G$39="","",'様式２別添２(幹事法人)'!$G$39)</f>
        <v>0</v>
      </c>
    </row>
    <row r="69" spans="1:3" x14ac:dyDescent="0.15">
      <c r="A69" s="65" t="s">
        <v>146</v>
      </c>
      <c r="B69" s="65" t="s">
        <v>149</v>
      </c>
      <c r="C69" s="65">
        <f>IF('様式２別添２(幹事法人)'!$D$46="","",'様式２別添２(幹事法人)'!$D$46)</f>
        <v>0</v>
      </c>
    </row>
    <row r="70" spans="1:3" x14ac:dyDescent="0.15">
      <c r="A70" s="65" t="s">
        <v>146</v>
      </c>
      <c r="B70" s="65" t="s">
        <v>150</v>
      </c>
      <c r="C70" s="65">
        <f>IF('様式２別添２(幹事法人)'!$D$47="","",'様式２別添２(幹事法人)'!$D$47)</f>
        <v>0</v>
      </c>
    </row>
    <row r="71" spans="1:3" x14ac:dyDescent="0.15">
      <c r="A71" s="65" t="s">
        <v>146</v>
      </c>
      <c r="B71" s="65" t="s">
        <v>151</v>
      </c>
      <c r="C71" s="65" t="str">
        <f>IF('様式２別添２(幹事法人)'!$D$48="","",'様式２別添２(幹事法人)'!$D$48)</f>
        <v/>
      </c>
    </row>
    <row r="72" spans="1:3" x14ac:dyDescent="0.15">
      <c r="A72" s="65" t="s">
        <v>146</v>
      </c>
      <c r="B72" s="65" t="s">
        <v>152</v>
      </c>
      <c r="C72" s="65" t="str">
        <f>IF('様式２別添２(幹事法人)'!$D$49="","",'様式２別添２(幹事法人)'!$D$49)</f>
        <v/>
      </c>
    </row>
    <row r="73" spans="1:3" x14ac:dyDescent="0.15">
      <c r="A73" s="65" t="s">
        <v>146</v>
      </c>
      <c r="B73" s="65" t="s">
        <v>153</v>
      </c>
      <c r="C73" s="65" t="str">
        <f>IF('様式２別添２(幹事法人)'!$D$50="","",'様式２別添２(幹事法人)'!$D$50)</f>
        <v/>
      </c>
    </row>
    <row r="74" spans="1:3" x14ac:dyDescent="0.15">
      <c r="A74" s="65" t="s">
        <v>146</v>
      </c>
      <c r="B74" s="65" t="s">
        <v>154</v>
      </c>
      <c r="C74" s="65">
        <f>IF('様式２別添２(幹事法人)'!$D$51="","",'様式２別添２(幹事法人)'!$D$51)</f>
        <v>0</v>
      </c>
    </row>
    <row r="75" spans="1:3" x14ac:dyDescent="0.15">
      <c r="A75" s="65" t="s">
        <v>146</v>
      </c>
      <c r="B75" s="65" t="s">
        <v>155</v>
      </c>
      <c r="C75" s="65" t="str">
        <f>IF('様式２別添２(幹事法人)'!$D$52="","",'様式２別添２(幹事法人)'!$D$52)</f>
        <v/>
      </c>
    </row>
    <row r="76" spans="1:3" x14ac:dyDescent="0.15">
      <c r="A76" s="65" t="s">
        <v>146</v>
      </c>
      <c r="B76" s="65" t="s">
        <v>156</v>
      </c>
      <c r="C76" s="65" t="str">
        <f>IF('様式２別添２(幹事法人)'!$D$53="","",'様式２別添２(幹事法人)'!$D$53)</f>
        <v/>
      </c>
    </row>
    <row r="77" spans="1:3" x14ac:dyDescent="0.15">
      <c r="A77" s="65" t="s">
        <v>157</v>
      </c>
      <c r="B77" s="65" t="s">
        <v>158</v>
      </c>
      <c r="C77" s="65" t="str">
        <f>IF(TRIM('様式２別添２(共同申請者１)'!$D$11)="","",'様式２別添２(共同申請者１)'!$D$11)</f>
        <v/>
      </c>
    </row>
    <row r="78" spans="1:3" x14ac:dyDescent="0.15">
      <c r="A78" s="65" t="s">
        <v>157</v>
      </c>
      <c r="B78" s="65" t="s">
        <v>119</v>
      </c>
      <c r="C78" s="65">
        <f>IF(TRIM('様式２別添２(共同申請者１)'!$D$12)="","",'様式２別添２(共同申請者１)'!$D$12)</f>
        <v>0</v>
      </c>
    </row>
    <row r="79" spans="1:3" x14ac:dyDescent="0.15">
      <c r="A79" s="65" t="s">
        <v>157</v>
      </c>
      <c r="B79" s="65" t="s">
        <v>120</v>
      </c>
      <c r="C79" s="65" t="str">
        <f>IF(TRIM('様式２別添２(共同申請者１)'!$D$13)="","",'様式２別添２(共同申請者１)'!$D$13)</f>
        <v/>
      </c>
    </row>
    <row r="80" spans="1:3" x14ac:dyDescent="0.15">
      <c r="A80" s="65" t="s">
        <v>157</v>
      </c>
      <c r="B80" s="65" t="s">
        <v>147</v>
      </c>
      <c r="C80" s="65">
        <f>IF('様式２別添２(共同申請者１)'!$E$14="","",'様式２別添２(共同申請者１)'!$E$14)</f>
        <v>0</v>
      </c>
    </row>
    <row r="81" spans="1:3" x14ac:dyDescent="0.15">
      <c r="A81" s="65" t="s">
        <v>157</v>
      </c>
      <c r="B81" s="65" t="s">
        <v>148</v>
      </c>
      <c r="C81" s="65" t="str">
        <f>IF('様式２別添２(共同申請者１)'!$E$15="","",'様式２別添２(共同申請者１)'!$E$15)</f>
        <v/>
      </c>
    </row>
    <row r="82" spans="1:3" x14ac:dyDescent="0.15">
      <c r="A82" s="65" t="s">
        <v>157</v>
      </c>
      <c r="B82" s="65" t="s">
        <v>122</v>
      </c>
      <c r="C82" s="65">
        <f>SUMIFS('様式２別添２(共同申請者１)'!$D$18:$D$38,'様式２別添２(共同申請者１)'!$C$18:$C$38,"人件費")</f>
        <v>0</v>
      </c>
    </row>
    <row r="83" spans="1:3" x14ac:dyDescent="0.15">
      <c r="A83" s="65" t="s">
        <v>157</v>
      </c>
      <c r="B83" s="65" t="s">
        <v>123</v>
      </c>
      <c r="C83" s="65">
        <f>SUMIFS('様式２別添２(共同申請者１)'!$D$18:$D$38,'様式２別添２(共同申請者１)'!$C$18:$C$38,"旅費")</f>
        <v>0</v>
      </c>
    </row>
    <row r="84" spans="1:3" x14ac:dyDescent="0.15">
      <c r="A84" s="65" t="s">
        <v>157</v>
      </c>
      <c r="B84" s="65" t="s">
        <v>124</v>
      </c>
      <c r="C84" s="65">
        <f>SUMIFS('様式２別添２(共同申請者１)'!$D$18:$D$38,'様式２別添２(共同申請者１)'!$C$18:$C$38,"会場費")</f>
        <v>0</v>
      </c>
    </row>
    <row r="85" spans="1:3" x14ac:dyDescent="0.15">
      <c r="A85" s="65" t="s">
        <v>157</v>
      </c>
      <c r="B85" s="65" t="s">
        <v>125</v>
      </c>
      <c r="C85" s="65">
        <f>SUMIFS('様式２別添２(共同申請者１)'!$D$18:$D$38,'様式２別添２(共同申請者１)'!$C$18:$C$38,"謝金")</f>
        <v>0</v>
      </c>
    </row>
    <row r="86" spans="1:3" x14ac:dyDescent="0.15">
      <c r="A86" s="65" t="s">
        <v>157</v>
      </c>
      <c r="B86" s="65" t="s">
        <v>126</v>
      </c>
      <c r="C86" s="65">
        <f>SUMIFS('様式２別添２(共同申請者１)'!$D$18:$D$38,'様式２別添２(共同申請者１)'!$C$18:$C$38,"借料及び損料")</f>
        <v>0</v>
      </c>
    </row>
    <row r="87" spans="1:3" x14ac:dyDescent="0.15">
      <c r="A87" s="65" t="s">
        <v>157</v>
      </c>
      <c r="B87" s="65" t="s">
        <v>127</v>
      </c>
      <c r="C87" s="65">
        <f>SUMIFS('様式２別添２(共同申請者１)'!$D$18:$D$38,'様式２別添２(共同申請者１)'!$C$18:$C$38,"消耗品費")</f>
        <v>0</v>
      </c>
    </row>
    <row r="88" spans="1:3" x14ac:dyDescent="0.15">
      <c r="A88" s="65" t="s">
        <v>157</v>
      </c>
      <c r="B88" s="65" t="s">
        <v>128</v>
      </c>
      <c r="C88" s="65">
        <f>SUMIFS('様式２別添２(共同申請者１)'!$D$18:$D$38,'様式２別添２(共同申請者１)'!$C$18:$C$38,"機械設備費・システム購入費（実証事業に限る）")</f>
        <v>0</v>
      </c>
    </row>
    <row r="89" spans="1:3" x14ac:dyDescent="0.15">
      <c r="A89" s="65" t="s">
        <v>157</v>
      </c>
      <c r="B89" s="65" t="s">
        <v>129</v>
      </c>
      <c r="C89" s="65">
        <f>SUMIFS('様式２別添２(共同申請者１)'!$D$18:$D$38,'様式２別添２(共同申請者１)'!$C$18:$C$38,"委託・外注費")</f>
        <v>0</v>
      </c>
    </row>
    <row r="90" spans="1:3" x14ac:dyDescent="0.15">
      <c r="A90" s="65" t="s">
        <v>157</v>
      </c>
      <c r="B90" s="65" t="s">
        <v>168</v>
      </c>
      <c r="C90" s="65">
        <f>SUMIFS('様式２別添２(共同申請者１)'!$D$18:$D$38,'様式２別添２(共同申請者１)'!$C$18:$C$38,"印刷製本費")</f>
        <v>0</v>
      </c>
    </row>
    <row r="91" spans="1:3" x14ac:dyDescent="0.15">
      <c r="A91" s="65" t="s">
        <v>157</v>
      </c>
      <c r="B91" s="65" t="s">
        <v>130</v>
      </c>
      <c r="C91" s="65">
        <f>SUMIFS('様式２別添２(共同申請者１)'!$D$18:$D$38,'様式２別添２(共同申請者１)'!$C$18:$C$38,"補助員人件費")</f>
        <v>0</v>
      </c>
    </row>
    <row r="92" spans="1:3" x14ac:dyDescent="0.15">
      <c r="A92" s="65" t="s">
        <v>157</v>
      </c>
      <c r="B92" s="65" t="s">
        <v>131</v>
      </c>
      <c r="C92" s="65">
        <f>SUMIFS('様式２別添２(共同申請者１)'!$D$18:$D$38,'様式２別添２(共同申請者１)'!$C$18:$C$38,"その他諸経費")</f>
        <v>0</v>
      </c>
    </row>
    <row r="93" spans="1:3" x14ac:dyDescent="0.15">
      <c r="A93" s="65" t="s">
        <v>157</v>
      </c>
      <c r="B93" s="65" t="s">
        <v>132</v>
      </c>
      <c r="C93" s="65">
        <f>SUMIFS('様式２別添２(共同申請者１)'!$E$18:$E$38,'様式２別添２(共同申請者１)'!$C$18:$C$38,"人件費")</f>
        <v>0</v>
      </c>
    </row>
    <row r="94" spans="1:3" x14ac:dyDescent="0.15">
      <c r="A94" s="65" t="s">
        <v>157</v>
      </c>
      <c r="B94" s="65" t="s">
        <v>133</v>
      </c>
      <c r="C94" s="65">
        <f>SUMIFS('様式２別添２(共同申請者１)'!$E$18:$E$38,'様式２別添２(共同申請者１)'!$C$18:$C$38,"旅費")</f>
        <v>0</v>
      </c>
    </row>
    <row r="95" spans="1:3" x14ac:dyDescent="0.15">
      <c r="A95" s="65" t="s">
        <v>157</v>
      </c>
      <c r="B95" s="65" t="s">
        <v>134</v>
      </c>
      <c r="C95" s="65">
        <f>SUMIFS('様式２別添２(共同申請者１)'!$E$18:$E$38,'様式２別添２(共同申請者１)'!$C$18:$C$38,"会場費")</f>
        <v>0</v>
      </c>
    </row>
    <row r="96" spans="1:3" x14ac:dyDescent="0.15">
      <c r="A96" s="65" t="s">
        <v>157</v>
      </c>
      <c r="B96" s="65" t="s">
        <v>135</v>
      </c>
      <c r="C96" s="65">
        <f>SUMIFS('様式２別添２(共同申請者１)'!$E$18:$E$38,'様式２別添２(共同申請者１)'!$C$18:$C$38,"謝金")</f>
        <v>0</v>
      </c>
    </row>
    <row r="97" spans="1:3" x14ac:dyDescent="0.15">
      <c r="A97" s="65" t="s">
        <v>157</v>
      </c>
      <c r="B97" s="65" t="s">
        <v>136</v>
      </c>
      <c r="C97" s="65">
        <f>SUMIFS('様式２別添２(共同申請者１)'!$E$18:$E$38,'様式２別添２(共同申請者１)'!$C$18:$C$38,"借料及び損料")</f>
        <v>0</v>
      </c>
    </row>
    <row r="98" spans="1:3" x14ac:dyDescent="0.15">
      <c r="A98" s="65" t="s">
        <v>157</v>
      </c>
      <c r="B98" s="65" t="s">
        <v>137</v>
      </c>
      <c r="C98" s="65">
        <f>SUMIFS('様式２別添２(共同申請者１)'!$E$18:$E$38,'様式２別添２(共同申請者１)'!$C$18:$C$38,"消耗品費")</f>
        <v>0</v>
      </c>
    </row>
    <row r="99" spans="1:3" x14ac:dyDescent="0.15">
      <c r="A99" s="65" t="s">
        <v>157</v>
      </c>
      <c r="B99" s="65" t="s">
        <v>138</v>
      </c>
      <c r="C99" s="65">
        <f>SUMIFS('様式２別添２(共同申請者１)'!$E$18:$E$38,'様式２別添２(共同申請者１)'!$C$18:$C$38,"機械設備費・システム購入費（実証事業に限る）")</f>
        <v>0</v>
      </c>
    </row>
    <row r="100" spans="1:3" x14ac:dyDescent="0.15">
      <c r="A100" s="65" t="s">
        <v>157</v>
      </c>
      <c r="B100" s="65" t="s">
        <v>139</v>
      </c>
      <c r="C100" s="65">
        <f>SUMIFS('様式２別添２(共同申請者１)'!$E$18:$E$38,'様式２別添２(共同申請者１)'!$C$18:$C$38,"委託・外注費")</f>
        <v>0</v>
      </c>
    </row>
    <row r="101" spans="1:3" x14ac:dyDescent="0.15">
      <c r="A101" s="65" t="s">
        <v>157</v>
      </c>
      <c r="B101" s="65" t="s">
        <v>171</v>
      </c>
      <c r="C101" s="65">
        <f>SUMIFS('様式２別添２(共同申請者１)'!$E$18:$E$38,'様式２別添２(共同申請者１)'!$C$18:$C$38,"印刷製本費")</f>
        <v>0</v>
      </c>
    </row>
    <row r="102" spans="1:3" x14ac:dyDescent="0.15">
      <c r="A102" s="65" t="s">
        <v>157</v>
      </c>
      <c r="B102" s="65" t="s">
        <v>140</v>
      </c>
      <c r="C102" s="65">
        <f>SUMIFS('様式２別添２(共同申請者１)'!$E$18:$E$38,'様式２別添２(共同申請者１)'!$C$18:$C$38,"補助員人件費")</f>
        <v>0</v>
      </c>
    </row>
    <row r="103" spans="1:3" x14ac:dyDescent="0.15">
      <c r="A103" s="65" t="s">
        <v>157</v>
      </c>
      <c r="B103" s="65" t="s">
        <v>141</v>
      </c>
      <c r="C103" s="65">
        <f>SUMIFS('様式２別添２(共同申請者１)'!$E$18:$E$38,'様式２別添２(共同申請者１)'!$C$18:$C$38,"その他諸経費")</f>
        <v>0</v>
      </c>
    </row>
    <row r="104" spans="1:3" x14ac:dyDescent="0.15">
      <c r="A104" s="65" t="s">
        <v>157</v>
      </c>
      <c r="B104" s="65" t="s">
        <v>142</v>
      </c>
      <c r="C104" s="65">
        <f>IF('様式２別添２(共同申請者１)'!$D$39="","",'様式２別添２(共同申請者１)'!$D$39)</f>
        <v>0</v>
      </c>
    </row>
    <row r="105" spans="1:3" x14ac:dyDescent="0.15">
      <c r="A105" s="65" t="s">
        <v>157</v>
      </c>
      <c r="B105" s="65" t="s">
        <v>143</v>
      </c>
      <c r="C105" s="65">
        <f>IF('様式２別添２(共同申請者１)'!$E$39="","",'様式２別添２(共同申請者１)'!$E$39)</f>
        <v>0</v>
      </c>
    </row>
    <row r="106" spans="1:3" x14ac:dyDescent="0.15">
      <c r="A106" s="65" t="s">
        <v>157</v>
      </c>
      <c r="B106" s="65" t="s">
        <v>144</v>
      </c>
      <c r="C106" s="65">
        <f>IF('様式２別添２(共同申請者１)'!$G$39="","",'様式２別添２(共同申請者１)'!$G$39)</f>
        <v>0</v>
      </c>
    </row>
    <row r="107" spans="1:3" x14ac:dyDescent="0.15">
      <c r="A107" s="65" t="s">
        <v>157</v>
      </c>
      <c r="B107" s="65" t="s">
        <v>149</v>
      </c>
      <c r="C107" s="65">
        <f>IF('様式２別添２(共同申請者１)'!$D$46="","",'様式２別添２(共同申請者１)'!$D$46)</f>
        <v>0</v>
      </c>
    </row>
    <row r="108" spans="1:3" x14ac:dyDescent="0.15">
      <c r="A108" s="65" t="s">
        <v>157</v>
      </c>
      <c r="B108" s="65" t="s">
        <v>150</v>
      </c>
      <c r="C108" s="65">
        <f>IF('様式２別添２(共同申請者１)'!$D$47="","",'様式２別添２(共同申請者１)'!$D$47)</f>
        <v>0</v>
      </c>
    </row>
    <row r="109" spans="1:3" x14ac:dyDescent="0.15">
      <c r="A109" s="65" t="s">
        <v>157</v>
      </c>
      <c r="B109" s="65" t="s">
        <v>151</v>
      </c>
      <c r="C109" s="65" t="str">
        <f>IF('様式２別添２(共同申請者１)'!$D$48="","",'様式２別添２(共同申請者１)'!$D$48)</f>
        <v/>
      </c>
    </row>
    <row r="110" spans="1:3" x14ac:dyDescent="0.15">
      <c r="A110" s="65" t="s">
        <v>157</v>
      </c>
      <c r="B110" s="65" t="s">
        <v>152</v>
      </c>
      <c r="C110" s="65" t="str">
        <f>IF('様式２別添２(共同申請者１)'!$D$49="","",'様式２別添２(共同申請者１)'!$D$49)</f>
        <v/>
      </c>
    </row>
    <row r="111" spans="1:3" x14ac:dyDescent="0.15">
      <c r="A111" s="65" t="s">
        <v>157</v>
      </c>
      <c r="B111" s="65" t="s">
        <v>153</v>
      </c>
      <c r="C111" s="65" t="str">
        <f>IF('様式２別添２(共同申請者１)'!$D$50="","",'様式２別添２(共同申請者１)'!$D$50)</f>
        <v/>
      </c>
    </row>
    <row r="112" spans="1:3" x14ac:dyDescent="0.15">
      <c r="A112" s="65" t="s">
        <v>157</v>
      </c>
      <c r="B112" s="65" t="s">
        <v>154</v>
      </c>
      <c r="C112" s="65">
        <f>IF('様式２別添２(共同申請者１)'!$D$51="","",'様式２別添２(共同申請者１)'!$D$51)</f>
        <v>0</v>
      </c>
    </row>
    <row r="113" spans="1:3" x14ac:dyDescent="0.15">
      <c r="A113" s="65" t="s">
        <v>157</v>
      </c>
      <c r="B113" s="65" t="s">
        <v>155</v>
      </c>
      <c r="C113" s="65" t="str">
        <f>IF('様式２別添２(共同申請者１)'!$D$52="","",'様式２別添２(共同申請者１)'!$D$52)</f>
        <v/>
      </c>
    </row>
    <row r="114" spans="1:3" x14ac:dyDescent="0.15">
      <c r="A114" s="65" t="s">
        <v>157</v>
      </c>
      <c r="B114" s="65" t="s">
        <v>156</v>
      </c>
      <c r="C114" s="65" t="str">
        <f>IF('様式２別添２(共同申請者１)'!$D$53="","",'様式２別添２(共同申請者１)'!$D$53)</f>
        <v/>
      </c>
    </row>
    <row r="115" spans="1:3" x14ac:dyDescent="0.15">
      <c r="A115" s="65" t="s">
        <v>159</v>
      </c>
      <c r="B115" s="65" t="s">
        <v>160</v>
      </c>
      <c r="C115" s="65" t="str">
        <f>IF(TRIM('様式２別添２(共同申請者２)'!$D$11)="","",'様式２別添２(共同申請者２)'!$D$11)</f>
        <v/>
      </c>
    </row>
    <row r="116" spans="1:3" x14ac:dyDescent="0.15">
      <c r="A116" s="65" t="s">
        <v>159</v>
      </c>
      <c r="B116" s="65" t="s">
        <v>119</v>
      </c>
      <c r="C116" s="65">
        <f>IF(TRIM('様式２別添２(共同申請者２)'!$D$12)="","",'様式２別添２(共同申請者２)'!$D$12)</f>
        <v>0</v>
      </c>
    </row>
    <row r="117" spans="1:3" x14ac:dyDescent="0.15">
      <c r="A117" s="65" t="s">
        <v>159</v>
      </c>
      <c r="B117" s="65" t="s">
        <v>120</v>
      </c>
      <c r="C117" s="65" t="str">
        <f>IF(TRIM('様式２別添２(共同申請者２)'!$D$13)="","",'様式２別添２(共同申請者２)'!$D$13)</f>
        <v/>
      </c>
    </row>
    <row r="118" spans="1:3" x14ac:dyDescent="0.15">
      <c r="A118" s="65" t="s">
        <v>159</v>
      </c>
      <c r="B118" s="65" t="s">
        <v>147</v>
      </c>
      <c r="C118" s="65">
        <f>IF('様式２別添２(共同申請者２)'!$E$14="","",'様式２別添２(共同申請者２)'!$E$14)</f>
        <v>0</v>
      </c>
    </row>
    <row r="119" spans="1:3" x14ac:dyDescent="0.15">
      <c r="A119" s="65" t="s">
        <v>159</v>
      </c>
      <c r="B119" s="65" t="s">
        <v>148</v>
      </c>
      <c r="C119" s="65" t="str">
        <f>IF('様式２別添２(共同申請者２)'!$E$15="","",'様式２別添２(共同申請者２)'!$E$15)</f>
        <v/>
      </c>
    </row>
    <row r="120" spans="1:3" x14ac:dyDescent="0.15">
      <c r="A120" s="65" t="s">
        <v>159</v>
      </c>
      <c r="B120" s="65" t="s">
        <v>122</v>
      </c>
      <c r="C120" s="65">
        <f>SUMIFS('様式２別添２(共同申請者２)'!$D$18:$D$38,'様式２別添２(共同申請者２)'!$C$18:$C$38,"人件費")</f>
        <v>0</v>
      </c>
    </row>
    <row r="121" spans="1:3" x14ac:dyDescent="0.15">
      <c r="A121" s="65" t="s">
        <v>159</v>
      </c>
      <c r="B121" s="65" t="s">
        <v>123</v>
      </c>
      <c r="C121" s="65">
        <f>SUMIFS('様式２別添２(共同申請者２)'!$D$18:$D$38,'様式２別添２(共同申請者２)'!$C$18:$C$38,"旅費")</f>
        <v>0</v>
      </c>
    </row>
    <row r="122" spans="1:3" x14ac:dyDescent="0.15">
      <c r="A122" s="65" t="s">
        <v>159</v>
      </c>
      <c r="B122" s="65" t="s">
        <v>124</v>
      </c>
      <c r="C122" s="65">
        <f>SUMIFS('様式２別添２(共同申請者２)'!$D$18:$D$38,'様式２別添２(共同申請者２)'!$C$18:$C$38,"会場費")</f>
        <v>0</v>
      </c>
    </row>
    <row r="123" spans="1:3" x14ac:dyDescent="0.15">
      <c r="A123" s="65" t="s">
        <v>159</v>
      </c>
      <c r="B123" s="65" t="s">
        <v>125</v>
      </c>
      <c r="C123" s="65">
        <f>SUMIFS('様式２別添２(共同申請者２)'!$D$18:$D$38,'様式２別添２(共同申請者２)'!$C$18:$C$38,"謝金")</f>
        <v>0</v>
      </c>
    </row>
    <row r="124" spans="1:3" x14ac:dyDescent="0.15">
      <c r="A124" s="65" t="s">
        <v>159</v>
      </c>
      <c r="B124" s="65" t="s">
        <v>126</v>
      </c>
      <c r="C124" s="65">
        <f>SUMIFS('様式２別添２(共同申請者２)'!$D$18:$D$38,'様式２別添２(共同申請者２)'!$C$18:$C$38,"借料及び損料")</f>
        <v>0</v>
      </c>
    </row>
    <row r="125" spans="1:3" x14ac:dyDescent="0.15">
      <c r="A125" s="65" t="s">
        <v>159</v>
      </c>
      <c r="B125" s="65" t="s">
        <v>127</v>
      </c>
      <c r="C125" s="65">
        <f>SUMIFS('様式２別添２(共同申請者２)'!$D$18:$D$38,'様式２別添２(共同申請者２)'!$C$18:$C$38,"消耗品費")</f>
        <v>0</v>
      </c>
    </row>
    <row r="126" spans="1:3" x14ac:dyDescent="0.15">
      <c r="A126" s="65" t="s">
        <v>159</v>
      </c>
      <c r="B126" s="65" t="s">
        <v>128</v>
      </c>
      <c r="C126" s="65">
        <f>SUMIFS('様式２別添２(共同申請者２)'!$D$18:$D$38,'様式２別添２(共同申請者２)'!$C$18:$C$38,"機械設備費・システム購入費（実証事業に限る）")</f>
        <v>0</v>
      </c>
    </row>
    <row r="127" spans="1:3" x14ac:dyDescent="0.15">
      <c r="A127" s="65" t="s">
        <v>159</v>
      </c>
      <c r="B127" s="65" t="s">
        <v>129</v>
      </c>
      <c r="C127" s="65">
        <f>SUMIFS('様式２別添２(共同申請者２)'!$D$18:$D$38,'様式２別添２(共同申請者２)'!$C$18:$C$38,"委託・外注費")</f>
        <v>0</v>
      </c>
    </row>
    <row r="128" spans="1:3" x14ac:dyDescent="0.15">
      <c r="A128" s="65" t="s">
        <v>159</v>
      </c>
      <c r="B128" s="65" t="s">
        <v>172</v>
      </c>
      <c r="C128" s="65">
        <f>SUMIFS('様式２別添２(共同申請者２)'!$D$18:$D$38,'様式２別添２(共同申請者２)'!$C$18:$C$38,"印刷製本費")</f>
        <v>0</v>
      </c>
    </row>
    <row r="129" spans="1:3" x14ac:dyDescent="0.15">
      <c r="A129" s="65" t="s">
        <v>159</v>
      </c>
      <c r="B129" s="65" t="s">
        <v>130</v>
      </c>
      <c r="C129" s="65">
        <f>SUMIFS('様式２別添２(共同申請者２)'!$D$18:$D$38,'様式２別添２(共同申請者２)'!$C$18:$C$38,"補助員人件費")</f>
        <v>0</v>
      </c>
    </row>
    <row r="130" spans="1:3" x14ac:dyDescent="0.15">
      <c r="A130" s="65" t="s">
        <v>159</v>
      </c>
      <c r="B130" s="65" t="s">
        <v>131</v>
      </c>
      <c r="C130" s="65">
        <f>SUMIFS('様式２別添２(共同申請者２)'!$D$18:$D$38,'様式２別添２(共同申請者２)'!$C$18:$C$38,"その他諸経費")</f>
        <v>0</v>
      </c>
    </row>
    <row r="131" spans="1:3" x14ac:dyDescent="0.15">
      <c r="A131" s="65" t="s">
        <v>159</v>
      </c>
      <c r="B131" s="65" t="s">
        <v>132</v>
      </c>
      <c r="C131" s="65">
        <f>SUMIFS('様式２別添２(共同申請者２)'!$E$18:$E$38,'様式２別添２(共同申請者２)'!$C$18:$C$38,"人件費")</f>
        <v>0</v>
      </c>
    </row>
    <row r="132" spans="1:3" x14ac:dyDescent="0.15">
      <c r="A132" s="65" t="s">
        <v>159</v>
      </c>
      <c r="B132" s="65" t="s">
        <v>133</v>
      </c>
      <c r="C132" s="65">
        <f>SUMIFS('様式２別添２(共同申請者２)'!$E$18:$E$38,'様式２別添２(共同申請者２)'!$C$18:$C$38,"旅費")</f>
        <v>0</v>
      </c>
    </row>
    <row r="133" spans="1:3" x14ac:dyDescent="0.15">
      <c r="A133" s="65" t="s">
        <v>159</v>
      </c>
      <c r="B133" s="65" t="s">
        <v>134</v>
      </c>
      <c r="C133" s="65">
        <f>SUMIFS('様式２別添２(共同申請者２)'!$E$18:$E$38,'様式２別添２(共同申請者２)'!$C$18:$C$38,"会場費")</f>
        <v>0</v>
      </c>
    </row>
    <row r="134" spans="1:3" x14ac:dyDescent="0.15">
      <c r="A134" s="65" t="s">
        <v>159</v>
      </c>
      <c r="B134" s="65" t="s">
        <v>135</v>
      </c>
      <c r="C134" s="65">
        <f>SUMIFS('様式２別添２(共同申請者２)'!$E$18:$E$38,'様式２別添２(共同申請者２)'!$C$18:$C$38,"謝金")</f>
        <v>0</v>
      </c>
    </row>
    <row r="135" spans="1:3" x14ac:dyDescent="0.15">
      <c r="A135" s="65" t="s">
        <v>159</v>
      </c>
      <c r="B135" s="65" t="s">
        <v>136</v>
      </c>
      <c r="C135" s="65">
        <f>SUMIFS('様式２別添２(共同申請者２)'!$E$18:$E$38,'様式２別添２(共同申請者２)'!$C$18:$C$38,"借料及び損料")</f>
        <v>0</v>
      </c>
    </row>
    <row r="136" spans="1:3" x14ac:dyDescent="0.15">
      <c r="A136" s="65" t="s">
        <v>159</v>
      </c>
      <c r="B136" s="65" t="s">
        <v>137</v>
      </c>
      <c r="C136" s="65">
        <f>SUMIFS('様式２別添２(共同申請者２)'!$E$18:$E$38,'様式２別添２(共同申請者２)'!$C$18:$C$38,"消耗品費")</f>
        <v>0</v>
      </c>
    </row>
    <row r="137" spans="1:3" x14ac:dyDescent="0.15">
      <c r="A137" s="65" t="s">
        <v>159</v>
      </c>
      <c r="B137" s="65" t="s">
        <v>138</v>
      </c>
      <c r="C137" s="65">
        <f>SUMIFS('様式２別添２(共同申請者２)'!$E$18:$E$38,'様式２別添２(共同申請者２)'!$C$18:$C$38,"機械設備費・システム購入費（実証事業に限る）")</f>
        <v>0</v>
      </c>
    </row>
    <row r="138" spans="1:3" x14ac:dyDescent="0.15">
      <c r="A138" s="65" t="s">
        <v>159</v>
      </c>
      <c r="B138" s="65" t="s">
        <v>139</v>
      </c>
      <c r="C138" s="65">
        <f>SUMIFS('様式２別添２(共同申請者２)'!$E$18:$E$38,'様式２別添２(共同申請者２)'!$C$18:$C$38,"委託・外注費")</f>
        <v>0</v>
      </c>
    </row>
    <row r="139" spans="1:3" x14ac:dyDescent="0.15">
      <c r="A139" s="65" t="s">
        <v>159</v>
      </c>
      <c r="B139" s="65" t="s">
        <v>171</v>
      </c>
      <c r="C139" s="65">
        <f>SUMIFS('様式２別添２(共同申請者２)'!$E$18:$E$38,'様式２別添２(共同申請者２)'!$C$18:$C$38,"印刷製本費")</f>
        <v>0</v>
      </c>
    </row>
    <row r="140" spans="1:3" x14ac:dyDescent="0.15">
      <c r="A140" s="65" t="s">
        <v>159</v>
      </c>
      <c r="B140" s="65" t="s">
        <v>140</v>
      </c>
      <c r="C140" s="65">
        <f>SUMIFS('様式２別添２(共同申請者２)'!$E$18:$E$38,'様式２別添２(共同申請者２)'!$C$18:$C$38,"補助員人件費")</f>
        <v>0</v>
      </c>
    </row>
    <row r="141" spans="1:3" x14ac:dyDescent="0.15">
      <c r="A141" s="65" t="s">
        <v>159</v>
      </c>
      <c r="B141" s="65" t="s">
        <v>141</v>
      </c>
      <c r="C141" s="65">
        <f>SUMIFS('様式２別添２(共同申請者２)'!$E$18:$E$38,'様式２別添２(共同申請者２)'!$C$18:$C$38,"その他諸経費")</f>
        <v>0</v>
      </c>
    </row>
    <row r="142" spans="1:3" x14ac:dyDescent="0.15">
      <c r="A142" s="65" t="s">
        <v>159</v>
      </c>
      <c r="B142" s="65" t="s">
        <v>142</v>
      </c>
      <c r="C142" s="65">
        <f>IF('様式２別添２(共同申請者２)'!$D$39="","",'様式２別添２(共同申請者２)'!$D$39)</f>
        <v>0</v>
      </c>
    </row>
    <row r="143" spans="1:3" x14ac:dyDescent="0.15">
      <c r="A143" s="65" t="s">
        <v>159</v>
      </c>
      <c r="B143" s="65" t="s">
        <v>143</v>
      </c>
      <c r="C143" s="65">
        <f>IF('様式２別添２(共同申請者２)'!$E$39="","",'様式２別添２(共同申請者２)'!$E$39)</f>
        <v>0</v>
      </c>
    </row>
    <row r="144" spans="1:3" x14ac:dyDescent="0.15">
      <c r="A144" s="65" t="s">
        <v>159</v>
      </c>
      <c r="B144" s="65" t="s">
        <v>144</v>
      </c>
      <c r="C144" s="65">
        <f>IF('様式２別添２(共同申請者２)'!$G$39="","",'様式２別添２(共同申請者２)'!$G$39)</f>
        <v>0</v>
      </c>
    </row>
    <row r="145" spans="1:3" x14ac:dyDescent="0.15">
      <c r="A145" s="65" t="s">
        <v>159</v>
      </c>
      <c r="B145" s="65" t="s">
        <v>149</v>
      </c>
      <c r="C145" s="65">
        <f>IF('様式２別添２(共同申請者２)'!$D$46="","",'様式２別添２(共同申請者２)'!$D$46)</f>
        <v>0</v>
      </c>
    </row>
    <row r="146" spans="1:3" x14ac:dyDescent="0.15">
      <c r="A146" s="65" t="s">
        <v>159</v>
      </c>
      <c r="B146" s="65" t="s">
        <v>150</v>
      </c>
      <c r="C146" s="65">
        <f>IF('様式２別添２(共同申請者２)'!$D$47="","",'様式２別添２(共同申請者２)'!$D$47)</f>
        <v>0</v>
      </c>
    </row>
    <row r="147" spans="1:3" x14ac:dyDescent="0.15">
      <c r="A147" s="65" t="s">
        <v>159</v>
      </c>
      <c r="B147" s="65" t="s">
        <v>151</v>
      </c>
      <c r="C147" s="65" t="str">
        <f>IF('様式２別添２(共同申請者２)'!$D$48="","",'様式２別添２(共同申請者２)'!$D$48)</f>
        <v/>
      </c>
    </row>
    <row r="148" spans="1:3" x14ac:dyDescent="0.15">
      <c r="A148" s="65" t="s">
        <v>159</v>
      </c>
      <c r="B148" s="65" t="s">
        <v>152</v>
      </c>
      <c r="C148" s="65" t="str">
        <f>IF('様式２別添２(共同申請者２)'!$D$49="","",'様式２別添２(共同申請者２)'!$D$49)</f>
        <v/>
      </c>
    </row>
    <row r="149" spans="1:3" x14ac:dyDescent="0.15">
      <c r="A149" s="65" t="s">
        <v>159</v>
      </c>
      <c r="B149" s="65" t="s">
        <v>153</v>
      </c>
      <c r="C149" s="65" t="str">
        <f>IF('様式２別添２(共同申請者２)'!$D$50="","",'様式２別添２(共同申請者２)'!$D$50)</f>
        <v/>
      </c>
    </row>
    <row r="150" spans="1:3" x14ac:dyDescent="0.15">
      <c r="A150" s="65" t="s">
        <v>159</v>
      </c>
      <c r="B150" s="65" t="s">
        <v>154</v>
      </c>
      <c r="C150" s="65">
        <f>IF('様式２別添２(共同申請者２)'!$D$51="","",'様式２別添２(共同申請者２)'!$D$51)</f>
        <v>0</v>
      </c>
    </row>
    <row r="151" spans="1:3" x14ac:dyDescent="0.15">
      <c r="A151" s="65" t="s">
        <v>159</v>
      </c>
      <c r="B151" s="65" t="s">
        <v>155</v>
      </c>
      <c r="C151" s="65" t="str">
        <f>IF('様式２別添２(共同申請者２)'!$D$52="","",'様式２別添２(共同申請者２)'!$D$52)</f>
        <v/>
      </c>
    </row>
    <row r="152" spans="1:3" x14ac:dyDescent="0.15">
      <c r="A152" s="65" t="s">
        <v>159</v>
      </c>
      <c r="B152" s="65" t="s">
        <v>156</v>
      </c>
      <c r="C152" s="65" t="str">
        <f>IF('様式２別添２(共同申請者２)'!$D$53="","",'様式２別添２(共同申請者２)'!$D$53)</f>
        <v/>
      </c>
    </row>
    <row r="153" spans="1:3" x14ac:dyDescent="0.15">
      <c r="A153" s="65" t="s">
        <v>161</v>
      </c>
      <c r="B153" s="65" t="s">
        <v>162</v>
      </c>
      <c r="C153" s="65" t="str">
        <f>IF(TRIM('様式２別添２(共同申請者３)'!$D$11)="","",'様式２別添２(共同申請者３)'!$D$11)</f>
        <v/>
      </c>
    </row>
    <row r="154" spans="1:3" x14ac:dyDescent="0.15">
      <c r="A154" s="65" t="s">
        <v>161</v>
      </c>
      <c r="B154" s="65" t="s">
        <v>119</v>
      </c>
      <c r="C154" s="65">
        <f>IF(TRIM('様式２別添２(共同申請者３)'!$D$12)="","",'様式２別添２(共同申請者３)'!$D$12)</f>
        <v>0</v>
      </c>
    </row>
    <row r="155" spans="1:3" x14ac:dyDescent="0.15">
      <c r="A155" s="65" t="s">
        <v>161</v>
      </c>
      <c r="B155" s="65" t="s">
        <v>120</v>
      </c>
      <c r="C155" s="65" t="str">
        <f>IF(TRIM('様式２別添２(共同申請者３)'!$D$13)="","",'様式２別添２(共同申請者３)'!$D$13)</f>
        <v/>
      </c>
    </row>
    <row r="156" spans="1:3" x14ac:dyDescent="0.15">
      <c r="A156" s="65" t="s">
        <v>161</v>
      </c>
      <c r="B156" s="65" t="s">
        <v>147</v>
      </c>
      <c r="C156" s="65">
        <f>IF('様式２別添２(共同申請者３)'!$E$14="","",'様式２別添２(共同申請者３)'!$E$14)</f>
        <v>0</v>
      </c>
    </row>
    <row r="157" spans="1:3" x14ac:dyDescent="0.15">
      <c r="A157" s="65" t="s">
        <v>161</v>
      </c>
      <c r="B157" s="65" t="s">
        <v>148</v>
      </c>
      <c r="C157" s="65" t="str">
        <f>IF('様式２別添２(共同申請者３)'!$E$15="","",'様式２別添２(共同申請者３)'!$E$15)</f>
        <v/>
      </c>
    </row>
    <row r="158" spans="1:3" x14ac:dyDescent="0.15">
      <c r="A158" s="65" t="s">
        <v>161</v>
      </c>
      <c r="B158" s="65" t="s">
        <v>122</v>
      </c>
      <c r="C158" s="65">
        <f>SUMIFS('様式２別添２(共同申請者３)'!$D$18:$D$38,'様式２別添２(共同申請者３)'!$C$18:$C$38,"人件費")</f>
        <v>0</v>
      </c>
    </row>
    <row r="159" spans="1:3" x14ac:dyDescent="0.15">
      <c r="A159" s="65" t="s">
        <v>161</v>
      </c>
      <c r="B159" s="65" t="s">
        <v>123</v>
      </c>
      <c r="C159" s="65">
        <f>SUMIFS('様式２別添２(共同申請者３)'!$D$18:$D$38,'様式２別添２(共同申請者３)'!$C$18:$C$38,"旅費")</f>
        <v>0</v>
      </c>
    </row>
    <row r="160" spans="1:3" x14ac:dyDescent="0.15">
      <c r="A160" s="65" t="s">
        <v>161</v>
      </c>
      <c r="B160" s="65" t="s">
        <v>124</v>
      </c>
      <c r="C160" s="65">
        <f>SUMIFS('様式２別添２(共同申請者３)'!$D$18:$D$38,'様式２別添２(共同申請者３)'!$C$18:$C$38,"会場費")</f>
        <v>0</v>
      </c>
    </row>
    <row r="161" spans="1:3" x14ac:dyDescent="0.15">
      <c r="A161" s="65" t="s">
        <v>161</v>
      </c>
      <c r="B161" s="65" t="s">
        <v>125</v>
      </c>
      <c r="C161" s="65">
        <f>SUMIFS('様式２別添２(共同申請者３)'!$D$18:$D$38,'様式２別添２(共同申請者３)'!$C$18:$C$38,"謝金")</f>
        <v>0</v>
      </c>
    </row>
    <row r="162" spans="1:3" x14ac:dyDescent="0.15">
      <c r="A162" s="65" t="s">
        <v>161</v>
      </c>
      <c r="B162" s="65" t="s">
        <v>126</v>
      </c>
      <c r="C162" s="65">
        <f>SUMIFS('様式２別添２(共同申請者３)'!$D$18:$D$38,'様式２別添２(共同申請者３)'!$C$18:$C$38,"借料及び損料")</f>
        <v>0</v>
      </c>
    </row>
    <row r="163" spans="1:3" x14ac:dyDescent="0.15">
      <c r="A163" s="65" t="s">
        <v>161</v>
      </c>
      <c r="B163" s="65" t="s">
        <v>127</v>
      </c>
      <c r="C163" s="65">
        <f>SUMIFS('様式２別添２(共同申請者３)'!$D$18:$D$38,'様式２別添２(共同申請者３)'!$C$18:$C$38,"消耗品費")</f>
        <v>0</v>
      </c>
    </row>
    <row r="164" spans="1:3" x14ac:dyDescent="0.15">
      <c r="A164" s="65" t="s">
        <v>161</v>
      </c>
      <c r="B164" s="65" t="s">
        <v>128</v>
      </c>
      <c r="C164" s="65">
        <f>SUMIFS('様式２別添２(共同申請者３)'!$D$18:$D$38,'様式２別添２(共同申請者３)'!$C$18:$C$38,"機械設備費・システム購入費（実証事業に限る）")</f>
        <v>0</v>
      </c>
    </row>
    <row r="165" spans="1:3" x14ac:dyDescent="0.15">
      <c r="A165" s="65" t="s">
        <v>161</v>
      </c>
      <c r="B165" s="65" t="s">
        <v>129</v>
      </c>
      <c r="C165" s="65">
        <f>SUMIFS('様式２別添２(共同申請者３)'!$D$18:$D$38,'様式２別添２(共同申請者３)'!$C$18:$C$38,"委託・外注費")</f>
        <v>0</v>
      </c>
    </row>
    <row r="166" spans="1:3" x14ac:dyDescent="0.15">
      <c r="A166" s="65" t="s">
        <v>161</v>
      </c>
      <c r="B166" s="65" t="s">
        <v>172</v>
      </c>
      <c r="C166" s="65">
        <f>SUMIFS('様式２別添２(共同申請者３)'!$D$18:$D$38,'様式２別添２(共同申請者３)'!$C$18:$C$38,"印刷製本費")</f>
        <v>0</v>
      </c>
    </row>
    <row r="167" spans="1:3" x14ac:dyDescent="0.15">
      <c r="A167" s="65" t="s">
        <v>161</v>
      </c>
      <c r="B167" s="65" t="s">
        <v>130</v>
      </c>
      <c r="C167" s="65">
        <f>SUMIFS('様式２別添２(共同申請者３)'!$D$18:$D$38,'様式２別添２(共同申請者３)'!$C$18:$C$38,"補助員人件費")</f>
        <v>0</v>
      </c>
    </row>
    <row r="168" spans="1:3" x14ac:dyDescent="0.15">
      <c r="A168" s="65" t="s">
        <v>161</v>
      </c>
      <c r="B168" s="65" t="s">
        <v>131</v>
      </c>
      <c r="C168" s="65">
        <f>SUMIFS('様式２別添２(共同申請者３)'!$D$18:$D$38,'様式２別添２(共同申請者３)'!$C$18:$C$38,"その他諸経費")</f>
        <v>0</v>
      </c>
    </row>
    <row r="169" spans="1:3" x14ac:dyDescent="0.15">
      <c r="A169" s="65" t="s">
        <v>161</v>
      </c>
      <c r="B169" s="65" t="s">
        <v>132</v>
      </c>
      <c r="C169" s="65">
        <f>SUMIFS('様式２別添２(共同申請者３)'!$E$18:$E$38,'様式２別添２(共同申請者３)'!$C$18:$C$38,"人件費")</f>
        <v>0</v>
      </c>
    </row>
    <row r="170" spans="1:3" x14ac:dyDescent="0.15">
      <c r="A170" s="65" t="s">
        <v>161</v>
      </c>
      <c r="B170" s="65" t="s">
        <v>133</v>
      </c>
      <c r="C170" s="65">
        <f>SUMIFS('様式２別添２(共同申請者３)'!$E$18:$E$38,'様式２別添２(共同申請者３)'!$C$18:$C$38,"旅費")</f>
        <v>0</v>
      </c>
    </row>
    <row r="171" spans="1:3" x14ac:dyDescent="0.15">
      <c r="A171" s="65" t="s">
        <v>161</v>
      </c>
      <c r="B171" s="65" t="s">
        <v>134</v>
      </c>
      <c r="C171" s="65">
        <f>SUMIFS('様式２別添２(共同申請者３)'!$E$18:$E$38,'様式２別添２(共同申請者３)'!$C$18:$C$38,"会場費")</f>
        <v>0</v>
      </c>
    </row>
    <row r="172" spans="1:3" x14ac:dyDescent="0.15">
      <c r="A172" s="65" t="s">
        <v>161</v>
      </c>
      <c r="B172" s="65" t="s">
        <v>135</v>
      </c>
      <c r="C172" s="65">
        <f>SUMIFS('様式２別添２(共同申請者３)'!$E$18:$E$38,'様式２別添２(共同申請者３)'!$C$18:$C$38,"謝金")</f>
        <v>0</v>
      </c>
    </row>
    <row r="173" spans="1:3" x14ac:dyDescent="0.15">
      <c r="A173" s="65" t="s">
        <v>161</v>
      </c>
      <c r="B173" s="65" t="s">
        <v>136</v>
      </c>
      <c r="C173" s="65">
        <f>SUMIFS('様式２別添２(共同申請者３)'!$E$18:$E$38,'様式２別添２(共同申請者３)'!$C$18:$C$38,"借料及び損料")</f>
        <v>0</v>
      </c>
    </row>
    <row r="174" spans="1:3" x14ac:dyDescent="0.15">
      <c r="A174" s="65" t="s">
        <v>161</v>
      </c>
      <c r="B174" s="65" t="s">
        <v>137</v>
      </c>
      <c r="C174" s="65">
        <f>SUMIFS('様式２別添２(共同申請者３)'!$E$18:$E$38,'様式２別添２(共同申請者３)'!$C$18:$C$38,"消耗品費")</f>
        <v>0</v>
      </c>
    </row>
    <row r="175" spans="1:3" x14ac:dyDescent="0.15">
      <c r="A175" s="65" t="s">
        <v>161</v>
      </c>
      <c r="B175" s="65" t="s">
        <v>138</v>
      </c>
      <c r="C175" s="65">
        <f>SUMIFS('様式２別添２(共同申請者３)'!$E$18:$E$38,'様式２別添２(共同申請者３)'!$C$18:$C$38,"機械設備費・システム購入費（実証事業に限る）")</f>
        <v>0</v>
      </c>
    </row>
    <row r="176" spans="1:3" x14ac:dyDescent="0.15">
      <c r="A176" s="65" t="s">
        <v>161</v>
      </c>
      <c r="B176" s="65" t="s">
        <v>139</v>
      </c>
      <c r="C176" s="65">
        <f>SUMIFS('様式２別添２(共同申請者３)'!$E$18:$E$38,'様式２別添２(共同申請者３)'!$C$18:$C$38,"委託・外注費")</f>
        <v>0</v>
      </c>
    </row>
    <row r="177" spans="1:3" x14ac:dyDescent="0.15">
      <c r="A177" s="65" t="s">
        <v>161</v>
      </c>
      <c r="B177" s="65" t="s">
        <v>171</v>
      </c>
      <c r="C177" s="65">
        <f>SUMIFS('様式２別添２(共同申請者３)'!$E$18:$E$38,'様式２別添２(共同申請者３)'!$C$18:$C$38,"印刷製本費")</f>
        <v>0</v>
      </c>
    </row>
    <row r="178" spans="1:3" x14ac:dyDescent="0.15">
      <c r="A178" s="65" t="s">
        <v>161</v>
      </c>
      <c r="B178" s="65" t="s">
        <v>140</v>
      </c>
      <c r="C178" s="65">
        <f>SUMIFS('様式２別添２(共同申請者３)'!$E$18:$E$38,'様式２別添２(共同申請者３)'!$C$18:$C$38,"補助員人件費")</f>
        <v>0</v>
      </c>
    </row>
    <row r="179" spans="1:3" x14ac:dyDescent="0.15">
      <c r="A179" s="65" t="s">
        <v>161</v>
      </c>
      <c r="B179" s="65" t="s">
        <v>141</v>
      </c>
      <c r="C179" s="65">
        <f>SUMIFS('様式２別添２(共同申請者３)'!$E$18:$E$38,'様式２別添２(共同申請者３)'!$C$18:$C$38,"その他諸経費")</f>
        <v>0</v>
      </c>
    </row>
    <row r="180" spans="1:3" x14ac:dyDescent="0.15">
      <c r="A180" s="65" t="s">
        <v>161</v>
      </c>
      <c r="B180" s="65" t="s">
        <v>142</v>
      </c>
      <c r="C180" s="65">
        <f>IF('様式２別添２(共同申請者３)'!$D$39="","",'様式２別添２(共同申請者３)'!$D$39)</f>
        <v>0</v>
      </c>
    </row>
    <row r="181" spans="1:3" x14ac:dyDescent="0.15">
      <c r="A181" s="65" t="s">
        <v>161</v>
      </c>
      <c r="B181" s="65" t="s">
        <v>143</v>
      </c>
      <c r="C181" s="65">
        <f>IF('様式２別添２(共同申請者３)'!$E$39="","",'様式２別添２(共同申請者３)'!$E$39)</f>
        <v>0</v>
      </c>
    </row>
    <row r="182" spans="1:3" x14ac:dyDescent="0.15">
      <c r="A182" s="65" t="s">
        <v>161</v>
      </c>
      <c r="B182" s="65" t="s">
        <v>144</v>
      </c>
      <c r="C182" s="65">
        <f>IF('様式２別添２(共同申請者３)'!$G$39="","",'様式２別添２(共同申請者３)'!$G$39)</f>
        <v>0</v>
      </c>
    </row>
    <row r="183" spans="1:3" x14ac:dyDescent="0.15">
      <c r="A183" s="65" t="s">
        <v>161</v>
      </c>
      <c r="B183" s="65" t="s">
        <v>149</v>
      </c>
      <c r="C183" s="65">
        <f>IF('様式２別添２(共同申請者３)'!$D$46="","",'様式２別添２(共同申請者３)'!$D$46)</f>
        <v>0</v>
      </c>
    </row>
    <row r="184" spans="1:3" x14ac:dyDescent="0.15">
      <c r="A184" s="65" t="s">
        <v>161</v>
      </c>
      <c r="B184" s="65" t="s">
        <v>150</v>
      </c>
      <c r="C184" s="65">
        <f>IF('様式２別添２(共同申請者３)'!$D$47="","",'様式２別添２(共同申請者３)'!$D$47)</f>
        <v>0</v>
      </c>
    </row>
    <row r="185" spans="1:3" x14ac:dyDescent="0.15">
      <c r="A185" s="65" t="s">
        <v>161</v>
      </c>
      <c r="B185" s="65" t="s">
        <v>151</v>
      </c>
      <c r="C185" s="65" t="str">
        <f>IF('様式２別添２(共同申請者３)'!$D$48="","",'様式２別添２(共同申請者３)'!$D$48)</f>
        <v/>
      </c>
    </row>
    <row r="186" spans="1:3" x14ac:dyDescent="0.15">
      <c r="A186" s="65" t="s">
        <v>161</v>
      </c>
      <c r="B186" s="65" t="s">
        <v>152</v>
      </c>
      <c r="C186" s="65" t="str">
        <f>IF('様式２別添２(共同申請者３)'!$D$49="","",'様式２別添２(共同申請者３)'!$D$49)</f>
        <v/>
      </c>
    </row>
    <row r="187" spans="1:3" x14ac:dyDescent="0.15">
      <c r="A187" s="65" t="s">
        <v>161</v>
      </c>
      <c r="B187" s="65" t="s">
        <v>153</v>
      </c>
      <c r="C187" s="65" t="str">
        <f>IF('様式２別添２(共同申請者３)'!$D$50="","",'様式２別添２(共同申請者３)'!$D$50)</f>
        <v/>
      </c>
    </row>
    <row r="188" spans="1:3" x14ac:dyDescent="0.15">
      <c r="A188" s="65" t="s">
        <v>161</v>
      </c>
      <c r="B188" s="65" t="s">
        <v>154</v>
      </c>
      <c r="C188" s="65">
        <f>IF('様式２別添２(共同申請者３)'!$D$51="","",'様式２別添２(共同申請者３)'!$D$51)</f>
        <v>0</v>
      </c>
    </row>
    <row r="189" spans="1:3" x14ac:dyDescent="0.15">
      <c r="A189" s="65" t="s">
        <v>161</v>
      </c>
      <c r="B189" s="65" t="s">
        <v>155</v>
      </c>
      <c r="C189" s="65" t="str">
        <f>IF('様式２別添２(共同申請者３)'!$D$52="","",'様式２別添２(共同申請者３)'!$D$52)</f>
        <v/>
      </c>
    </row>
    <row r="190" spans="1:3" x14ac:dyDescent="0.15">
      <c r="A190" s="65" t="s">
        <v>161</v>
      </c>
      <c r="B190" s="65" t="s">
        <v>156</v>
      </c>
      <c r="C190" s="65" t="str">
        <f>IF('様式２別添２(共同申請者３)'!$D$53="","",'様式２別添２(共同申請者３)'!$D$53)</f>
        <v/>
      </c>
    </row>
    <row r="191" spans="1:3" x14ac:dyDescent="0.15">
      <c r="A191" s="65" t="s">
        <v>163</v>
      </c>
      <c r="B191" s="65" t="s">
        <v>164</v>
      </c>
      <c r="C191" s="65" t="str">
        <f>IF(TRIM('様式２別添２(共同申請者４)'!$D$11)="","",'様式２別添２(共同申請者４)'!$D$11)</f>
        <v/>
      </c>
    </row>
    <row r="192" spans="1:3" x14ac:dyDescent="0.15">
      <c r="A192" s="65" t="s">
        <v>163</v>
      </c>
      <c r="B192" s="65" t="s">
        <v>119</v>
      </c>
      <c r="C192" s="65">
        <f>IF(TRIM('様式２別添２(共同申請者４)'!$D$12)="","",'様式２別添２(共同申請者４)'!$D$12)</f>
        <v>0</v>
      </c>
    </row>
    <row r="193" spans="1:3" x14ac:dyDescent="0.15">
      <c r="A193" s="65" t="s">
        <v>163</v>
      </c>
      <c r="B193" s="65" t="s">
        <v>120</v>
      </c>
      <c r="C193" s="65" t="str">
        <f>IF(TRIM('様式２別添２(共同申請者４)'!$D$13)="","",'様式２別添２(共同申請者４)'!$D$13)</f>
        <v/>
      </c>
    </row>
    <row r="194" spans="1:3" x14ac:dyDescent="0.15">
      <c r="A194" s="65" t="s">
        <v>163</v>
      </c>
      <c r="B194" s="65" t="s">
        <v>147</v>
      </c>
      <c r="C194" s="65">
        <f>IF('様式２別添２(共同申請者４)'!$E$14="","",'様式２別添２(共同申請者４)'!$E$14)</f>
        <v>0</v>
      </c>
    </row>
    <row r="195" spans="1:3" x14ac:dyDescent="0.15">
      <c r="A195" s="65" t="s">
        <v>163</v>
      </c>
      <c r="B195" s="65" t="s">
        <v>148</v>
      </c>
      <c r="C195" s="65" t="str">
        <f>IF('様式２別添２(共同申請者４)'!$E$15="","",'様式２別添２(共同申請者４)'!$E$15)</f>
        <v/>
      </c>
    </row>
    <row r="196" spans="1:3" x14ac:dyDescent="0.15">
      <c r="A196" s="65" t="s">
        <v>163</v>
      </c>
      <c r="B196" s="65" t="s">
        <v>122</v>
      </c>
      <c r="C196" s="65">
        <f>SUMIFS('様式２別添２(共同申請者４)'!$D$18:$D$38,'様式２別添２(共同申請者４)'!$C$18:$C$38,"人件費")</f>
        <v>0</v>
      </c>
    </row>
    <row r="197" spans="1:3" x14ac:dyDescent="0.15">
      <c r="A197" s="65" t="s">
        <v>163</v>
      </c>
      <c r="B197" s="65" t="s">
        <v>123</v>
      </c>
      <c r="C197" s="65">
        <f>SUMIFS('様式２別添２(共同申請者４)'!$D$18:$D$38,'様式２別添２(共同申請者４)'!$C$18:$C$38,"旅費")</f>
        <v>0</v>
      </c>
    </row>
    <row r="198" spans="1:3" x14ac:dyDescent="0.15">
      <c r="A198" s="65" t="s">
        <v>163</v>
      </c>
      <c r="B198" s="65" t="s">
        <v>124</v>
      </c>
      <c r="C198" s="65">
        <f>SUMIFS('様式２別添２(共同申請者４)'!$D$18:$D$38,'様式２別添２(共同申請者４)'!$C$18:$C$38,"会場費")</f>
        <v>0</v>
      </c>
    </row>
    <row r="199" spans="1:3" x14ac:dyDescent="0.15">
      <c r="A199" s="65" t="s">
        <v>163</v>
      </c>
      <c r="B199" s="65" t="s">
        <v>125</v>
      </c>
      <c r="C199" s="65">
        <f>SUMIFS('様式２別添２(共同申請者４)'!$D$18:$D$38,'様式２別添２(共同申請者４)'!$C$18:$C$38,"謝金")</f>
        <v>0</v>
      </c>
    </row>
    <row r="200" spans="1:3" x14ac:dyDescent="0.15">
      <c r="A200" s="65" t="s">
        <v>163</v>
      </c>
      <c r="B200" s="65" t="s">
        <v>126</v>
      </c>
      <c r="C200" s="65">
        <f>SUMIFS('様式２別添２(共同申請者４)'!$D$18:$D$38,'様式２別添２(共同申請者４)'!$C$18:$C$38,"借料及び損料")</f>
        <v>0</v>
      </c>
    </row>
    <row r="201" spans="1:3" x14ac:dyDescent="0.15">
      <c r="A201" s="65" t="s">
        <v>163</v>
      </c>
      <c r="B201" s="65" t="s">
        <v>127</v>
      </c>
      <c r="C201" s="65">
        <f>SUMIFS('様式２別添２(共同申請者４)'!$D$18:$D$38,'様式２別添２(共同申請者４)'!$C$18:$C$38,"消耗品費")</f>
        <v>0</v>
      </c>
    </row>
    <row r="202" spans="1:3" x14ac:dyDescent="0.15">
      <c r="A202" s="65" t="s">
        <v>163</v>
      </c>
      <c r="B202" s="65" t="s">
        <v>128</v>
      </c>
      <c r="C202" s="65">
        <f>SUMIFS('様式２別添２(共同申請者４)'!$D$18:$D$38,'様式２別添２(共同申請者４)'!$C$18:$C$38,"機械設備費・システム購入費（実証事業に限る）")</f>
        <v>0</v>
      </c>
    </row>
    <row r="203" spans="1:3" x14ac:dyDescent="0.15">
      <c r="A203" s="65" t="s">
        <v>163</v>
      </c>
      <c r="B203" s="65" t="s">
        <v>129</v>
      </c>
      <c r="C203" s="65">
        <f>SUMIFS('様式２別添２(共同申請者４)'!$D$18:$D$38,'様式２別添２(共同申請者４)'!$C$18:$C$38,"委託・外注費")</f>
        <v>0</v>
      </c>
    </row>
    <row r="204" spans="1:3" x14ac:dyDescent="0.15">
      <c r="A204" s="65" t="s">
        <v>163</v>
      </c>
      <c r="B204" s="65" t="s">
        <v>172</v>
      </c>
      <c r="C204" s="65">
        <f>SUMIFS('様式２別添２(共同申請者４)'!$D$18:$D$38,'様式２別添２(共同申請者４)'!$C$18:$C$38,"印刷製本費")</f>
        <v>0</v>
      </c>
    </row>
    <row r="205" spans="1:3" x14ac:dyDescent="0.15">
      <c r="A205" s="65" t="s">
        <v>163</v>
      </c>
      <c r="B205" s="65" t="s">
        <v>130</v>
      </c>
      <c r="C205" s="65">
        <f>SUMIFS('様式２別添２(共同申請者４)'!$D$18:$D$38,'様式２別添２(共同申請者４)'!$C$18:$C$38,"補助員人件費")</f>
        <v>0</v>
      </c>
    </row>
    <row r="206" spans="1:3" x14ac:dyDescent="0.15">
      <c r="A206" s="65" t="s">
        <v>163</v>
      </c>
      <c r="B206" s="65" t="s">
        <v>131</v>
      </c>
      <c r="C206" s="65">
        <f>SUMIFS('様式２別添２(共同申請者４)'!$D$18:$D$38,'様式２別添２(共同申請者４)'!$C$18:$C$38,"その他諸経費")</f>
        <v>0</v>
      </c>
    </row>
    <row r="207" spans="1:3" x14ac:dyDescent="0.15">
      <c r="A207" s="65" t="s">
        <v>163</v>
      </c>
      <c r="B207" s="65" t="s">
        <v>132</v>
      </c>
      <c r="C207" s="65">
        <f>SUMIFS('様式２別添２(共同申請者４)'!$E$18:$E$38,'様式２別添２(共同申請者４)'!$C$18:$C$38,"人件費")</f>
        <v>0</v>
      </c>
    </row>
    <row r="208" spans="1:3" x14ac:dyDescent="0.15">
      <c r="A208" s="65" t="s">
        <v>163</v>
      </c>
      <c r="B208" s="65" t="s">
        <v>133</v>
      </c>
      <c r="C208" s="65">
        <f>SUMIFS('様式２別添２(共同申請者４)'!$E$18:$E$38,'様式２別添２(共同申請者４)'!$C$18:$C$38,"旅費")</f>
        <v>0</v>
      </c>
    </row>
    <row r="209" spans="1:3" x14ac:dyDescent="0.15">
      <c r="A209" s="65" t="s">
        <v>163</v>
      </c>
      <c r="B209" s="65" t="s">
        <v>134</v>
      </c>
      <c r="C209" s="65">
        <f>SUMIFS('様式２別添２(共同申請者４)'!$E$18:$E$38,'様式２別添２(共同申請者４)'!$C$18:$C$38,"会場費")</f>
        <v>0</v>
      </c>
    </row>
    <row r="210" spans="1:3" x14ac:dyDescent="0.15">
      <c r="A210" s="65" t="s">
        <v>163</v>
      </c>
      <c r="B210" s="65" t="s">
        <v>135</v>
      </c>
      <c r="C210" s="65">
        <f>SUMIFS('様式２別添２(共同申請者４)'!$E$18:$E$38,'様式２別添２(共同申請者４)'!$C$18:$C$38,"謝金")</f>
        <v>0</v>
      </c>
    </row>
    <row r="211" spans="1:3" x14ac:dyDescent="0.15">
      <c r="A211" s="65" t="s">
        <v>163</v>
      </c>
      <c r="B211" s="65" t="s">
        <v>136</v>
      </c>
      <c r="C211" s="65">
        <f>SUMIFS('様式２別添２(共同申請者４)'!$E$18:$E$38,'様式２別添２(共同申請者４)'!$C$18:$C$38,"借料及び損料")</f>
        <v>0</v>
      </c>
    </row>
    <row r="212" spans="1:3" x14ac:dyDescent="0.15">
      <c r="A212" s="65" t="s">
        <v>163</v>
      </c>
      <c r="B212" s="65" t="s">
        <v>137</v>
      </c>
      <c r="C212" s="65">
        <f>SUMIFS('様式２別添２(共同申請者４)'!$E$18:$E$38,'様式２別添２(共同申請者４)'!$C$18:$C$38,"消耗品費")</f>
        <v>0</v>
      </c>
    </row>
    <row r="213" spans="1:3" x14ac:dyDescent="0.15">
      <c r="A213" s="65" t="s">
        <v>163</v>
      </c>
      <c r="B213" s="65" t="s">
        <v>138</v>
      </c>
      <c r="C213" s="65">
        <f>SUMIFS('様式２別添２(共同申請者４)'!$E$18:$E$38,'様式２別添２(共同申請者４)'!$C$18:$C$38,"機械設備費・システム購入費（実証事業に限る）")</f>
        <v>0</v>
      </c>
    </row>
    <row r="214" spans="1:3" x14ac:dyDescent="0.15">
      <c r="A214" s="65" t="s">
        <v>163</v>
      </c>
      <c r="B214" s="65" t="s">
        <v>139</v>
      </c>
      <c r="C214" s="65">
        <f>SUMIFS('様式２別添２(共同申請者４)'!$E$18:$E$38,'様式２別添２(共同申請者４)'!$C$18:$C$38,"委託・外注費")</f>
        <v>0</v>
      </c>
    </row>
    <row r="215" spans="1:3" x14ac:dyDescent="0.15">
      <c r="A215" s="65" t="s">
        <v>163</v>
      </c>
      <c r="B215" s="65" t="s">
        <v>170</v>
      </c>
      <c r="C215" s="65">
        <f>SUMIFS('様式２別添２(共同申請者４)'!$E$18:$E$38,'様式２別添２(共同申請者４)'!$C$18:$C$38,"印刷製本費")</f>
        <v>0</v>
      </c>
    </row>
    <row r="216" spans="1:3" x14ac:dyDescent="0.15">
      <c r="A216" s="65" t="s">
        <v>163</v>
      </c>
      <c r="B216" s="65" t="s">
        <v>140</v>
      </c>
      <c r="C216" s="65">
        <f>SUMIFS('様式２別添２(共同申請者４)'!$E$18:$E$38,'様式２別添２(共同申請者４)'!$C$18:$C$38,"補助員人件費")</f>
        <v>0</v>
      </c>
    </row>
    <row r="217" spans="1:3" x14ac:dyDescent="0.15">
      <c r="A217" s="65" t="s">
        <v>163</v>
      </c>
      <c r="B217" s="65" t="s">
        <v>141</v>
      </c>
      <c r="C217" s="65">
        <f>SUMIFS('様式２別添２(共同申請者４)'!$E$18:$E$38,'様式２別添２(共同申請者４)'!$C$18:$C$38,"その他諸経費")</f>
        <v>0</v>
      </c>
    </row>
    <row r="218" spans="1:3" x14ac:dyDescent="0.15">
      <c r="A218" s="65" t="s">
        <v>163</v>
      </c>
      <c r="B218" s="65" t="s">
        <v>142</v>
      </c>
      <c r="C218" s="65">
        <f>IF('様式２別添２(共同申請者４)'!$D$39="","",'様式２別添２(共同申請者４)'!$D$39)</f>
        <v>0</v>
      </c>
    </row>
    <row r="219" spans="1:3" x14ac:dyDescent="0.15">
      <c r="A219" s="65" t="s">
        <v>163</v>
      </c>
      <c r="B219" s="65" t="s">
        <v>143</v>
      </c>
      <c r="C219" s="65">
        <f>IF('様式２別添２(共同申請者４)'!$E$39="","",'様式２別添２(共同申請者４)'!$E$39)</f>
        <v>0</v>
      </c>
    </row>
    <row r="220" spans="1:3" x14ac:dyDescent="0.15">
      <c r="A220" s="65" t="s">
        <v>163</v>
      </c>
      <c r="B220" s="65" t="s">
        <v>144</v>
      </c>
      <c r="C220" s="65">
        <f>IF('様式２別添２(共同申請者４)'!$G$39="","",'様式２別添２(共同申請者４)'!$G$39)</f>
        <v>0</v>
      </c>
    </row>
    <row r="221" spans="1:3" x14ac:dyDescent="0.15">
      <c r="A221" s="65" t="s">
        <v>163</v>
      </c>
      <c r="B221" s="65" t="s">
        <v>149</v>
      </c>
      <c r="C221" s="65">
        <f>IF('様式２別添２(共同申請者４)'!$D$46="","",'様式２別添２(共同申請者４)'!$D$46)</f>
        <v>0</v>
      </c>
    </row>
    <row r="222" spans="1:3" x14ac:dyDescent="0.15">
      <c r="A222" s="65" t="s">
        <v>163</v>
      </c>
      <c r="B222" s="65" t="s">
        <v>150</v>
      </c>
      <c r="C222" s="65">
        <f>IF('様式２別添２(共同申請者４)'!$D$47="","",'様式２別添２(共同申請者４)'!$D$47)</f>
        <v>0</v>
      </c>
    </row>
    <row r="223" spans="1:3" x14ac:dyDescent="0.15">
      <c r="A223" s="65" t="s">
        <v>163</v>
      </c>
      <c r="B223" s="65" t="s">
        <v>151</v>
      </c>
      <c r="C223" s="65" t="str">
        <f>IF('様式２別添２(共同申請者４)'!$D$48="","",'様式２別添２(共同申請者４)'!$D$48)</f>
        <v/>
      </c>
    </row>
    <row r="224" spans="1:3" x14ac:dyDescent="0.15">
      <c r="A224" s="65" t="s">
        <v>163</v>
      </c>
      <c r="B224" s="65" t="s">
        <v>152</v>
      </c>
      <c r="C224" s="65" t="str">
        <f>IF('様式２別添２(共同申請者４)'!$D$49="","",'様式２別添２(共同申請者４)'!$D$49)</f>
        <v/>
      </c>
    </row>
    <row r="225" spans="1:3" x14ac:dyDescent="0.15">
      <c r="A225" s="65" t="s">
        <v>163</v>
      </c>
      <c r="B225" s="65" t="s">
        <v>153</v>
      </c>
      <c r="C225" s="65" t="str">
        <f>IF('様式２別添２(共同申請者４)'!$D$50="","",'様式２別添２(共同申請者４)'!$D$50)</f>
        <v/>
      </c>
    </row>
    <row r="226" spans="1:3" x14ac:dyDescent="0.15">
      <c r="A226" s="65" t="s">
        <v>163</v>
      </c>
      <c r="B226" s="65" t="s">
        <v>154</v>
      </c>
      <c r="C226" s="65">
        <f>IF('様式２別添２(共同申請者４)'!$D$51="","",'様式２別添２(共同申請者４)'!$D$51)</f>
        <v>0</v>
      </c>
    </row>
    <row r="227" spans="1:3" x14ac:dyDescent="0.15">
      <c r="A227" s="65" t="s">
        <v>163</v>
      </c>
      <c r="B227" s="65" t="s">
        <v>155</v>
      </c>
      <c r="C227" s="65" t="str">
        <f>IF('様式２別添２(共同申請者４)'!$D$52="","",'様式２別添２(共同申請者４)'!$D$52)</f>
        <v/>
      </c>
    </row>
    <row r="228" spans="1:3" x14ac:dyDescent="0.15">
      <c r="A228" s="65" t="s">
        <v>163</v>
      </c>
      <c r="B228" s="65" t="s">
        <v>156</v>
      </c>
      <c r="C228" s="65" t="str">
        <f>IF('様式２別添２(共同申請者４)'!$D$53="","",'様式２別添２(共同申請者４)'!$D$53)</f>
        <v/>
      </c>
    </row>
    <row r="229" spans="1:3" x14ac:dyDescent="0.15">
      <c r="A229" s="65" t="s">
        <v>165</v>
      </c>
      <c r="B229" s="65" t="s">
        <v>166</v>
      </c>
      <c r="C229" s="65" t="str">
        <f>IF(TRIM('様式２別添２(共同申請者５)'!$D$11)="","",'様式２別添２(共同申請者５)'!$D$11)</f>
        <v/>
      </c>
    </row>
    <row r="230" spans="1:3" x14ac:dyDescent="0.15">
      <c r="A230" s="65" t="s">
        <v>165</v>
      </c>
      <c r="B230" s="65" t="s">
        <v>119</v>
      </c>
      <c r="C230" s="65">
        <f>IF(TRIM('様式２別添２(共同申請者５)'!$D$12)="","",'様式２別添２(共同申請者５)'!$D$12)</f>
        <v>0</v>
      </c>
    </row>
    <row r="231" spans="1:3" x14ac:dyDescent="0.15">
      <c r="A231" s="65" t="s">
        <v>165</v>
      </c>
      <c r="B231" s="65" t="s">
        <v>120</v>
      </c>
      <c r="C231" s="65" t="str">
        <f>IF(TRIM('様式２別添２(共同申請者５)'!$D$13)="","",'様式２別添２(共同申請者５)'!$D$13)</f>
        <v/>
      </c>
    </row>
    <row r="232" spans="1:3" x14ac:dyDescent="0.15">
      <c r="A232" s="65" t="s">
        <v>165</v>
      </c>
      <c r="B232" s="65" t="s">
        <v>147</v>
      </c>
      <c r="C232" s="65">
        <f>IF('様式２別添２(共同申請者５)'!$E$14="","",'様式２別添２(共同申請者５)'!$E$14)</f>
        <v>0</v>
      </c>
    </row>
    <row r="233" spans="1:3" x14ac:dyDescent="0.15">
      <c r="A233" s="65" t="s">
        <v>165</v>
      </c>
      <c r="B233" s="65" t="s">
        <v>148</v>
      </c>
      <c r="C233" s="65" t="str">
        <f>IF('様式２別添２(共同申請者５)'!$E$15="","",'様式２別添２(共同申請者５)'!$E$15)</f>
        <v/>
      </c>
    </row>
    <row r="234" spans="1:3" x14ac:dyDescent="0.15">
      <c r="A234" s="65" t="s">
        <v>165</v>
      </c>
      <c r="B234" s="65" t="s">
        <v>122</v>
      </c>
      <c r="C234" s="65">
        <f>SUMIFS('様式２別添２(共同申請者５)'!$D$18:$D$38,'様式２別添２(共同申請者５)'!$C$18:$C$38,"人件費")</f>
        <v>0</v>
      </c>
    </row>
    <row r="235" spans="1:3" x14ac:dyDescent="0.15">
      <c r="A235" s="65" t="s">
        <v>165</v>
      </c>
      <c r="B235" s="65" t="s">
        <v>123</v>
      </c>
      <c r="C235" s="65">
        <f>SUMIFS('様式２別添２(共同申請者５)'!$D$18:$D$38,'様式２別添２(共同申請者５)'!$C$18:$C$38,"旅費")</f>
        <v>0</v>
      </c>
    </row>
    <row r="236" spans="1:3" x14ac:dyDescent="0.15">
      <c r="A236" s="65" t="s">
        <v>165</v>
      </c>
      <c r="B236" s="65" t="s">
        <v>124</v>
      </c>
      <c r="C236" s="65">
        <f>SUMIFS('様式２別添２(共同申請者５)'!$D$18:$D$38,'様式２別添２(共同申請者５)'!$C$18:$C$38,"会場費")</f>
        <v>0</v>
      </c>
    </row>
    <row r="237" spans="1:3" x14ac:dyDescent="0.15">
      <c r="A237" s="65" t="s">
        <v>165</v>
      </c>
      <c r="B237" s="65" t="s">
        <v>125</v>
      </c>
      <c r="C237" s="65">
        <f>SUMIFS('様式２別添２(共同申請者５)'!$D$18:$D$38,'様式２別添２(共同申請者５)'!$C$18:$C$38,"謝金")</f>
        <v>0</v>
      </c>
    </row>
    <row r="238" spans="1:3" x14ac:dyDescent="0.15">
      <c r="A238" s="65" t="s">
        <v>165</v>
      </c>
      <c r="B238" s="65" t="s">
        <v>126</v>
      </c>
      <c r="C238" s="65">
        <f>SUMIFS('様式２別添２(共同申請者５)'!$D$18:$D$38,'様式２別添２(共同申請者５)'!$C$18:$C$38,"借料及び損料")</f>
        <v>0</v>
      </c>
    </row>
    <row r="239" spans="1:3" x14ac:dyDescent="0.15">
      <c r="A239" s="65" t="s">
        <v>165</v>
      </c>
      <c r="B239" s="65" t="s">
        <v>127</v>
      </c>
      <c r="C239" s="65">
        <f>SUMIFS('様式２別添２(共同申請者５)'!$D$18:$D$38,'様式２別添２(共同申請者５)'!$C$18:$C$38,"消耗品費")</f>
        <v>0</v>
      </c>
    </row>
    <row r="240" spans="1:3" x14ac:dyDescent="0.15">
      <c r="A240" s="65" t="s">
        <v>165</v>
      </c>
      <c r="B240" s="65" t="s">
        <v>128</v>
      </c>
      <c r="C240" s="65">
        <f>SUMIFS('様式２別添２(共同申請者５)'!$D$18:$D$38,'様式２別添２(共同申請者５)'!$C$18:$C$38,"機械設備費・システム購入費（実証事業に限る）")</f>
        <v>0</v>
      </c>
    </row>
    <row r="241" spans="1:3" x14ac:dyDescent="0.15">
      <c r="A241" s="65" t="s">
        <v>165</v>
      </c>
      <c r="B241" s="65" t="s">
        <v>129</v>
      </c>
      <c r="C241" s="65">
        <f>SUMIFS('様式２別添２(共同申請者５)'!$D$18:$D$38,'様式２別添２(共同申請者５)'!$C$18:$C$38,"委託・外注費")</f>
        <v>0</v>
      </c>
    </row>
    <row r="242" spans="1:3" x14ac:dyDescent="0.15">
      <c r="A242" s="65" t="s">
        <v>165</v>
      </c>
      <c r="B242" s="65" t="s">
        <v>172</v>
      </c>
      <c r="C242" s="65">
        <f>SUMIFS('様式２別添２(共同申請者５)'!$D$18:$D$38,'様式２別添２(共同申請者５)'!$C$18:$C$38,"印刷製本費")</f>
        <v>0</v>
      </c>
    </row>
    <row r="243" spans="1:3" x14ac:dyDescent="0.15">
      <c r="A243" s="65" t="s">
        <v>165</v>
      </c>
      <c r="B243" s="65" t="s">
        <v>130</v>
      </c>
      <c r="C243" s="65">
        <f>SUMIFS('様式２別添２(共同申請者５)'!$D$18:$D$38,'様式２別添２(共同申請者５)'!$C$18:$C$38,"補助員人件費")</f>
        <v>0</v>
      </c>
    </row>
    <row r="244" spans="1:3" x14ac:dyDescent="0.15">
      <c r="A244" s="65" t="s">
        <v>165</v>
      </c>
      <c r="B244" s="65" t="s">
        <v>131</v>
      </c>
      <c r="C244" s="65">
        <f>SUMIFS('様式２別添２(共同申請者５)'!$D$18:$D$38,'様式２別添２(共同申請者５)'!$C$18:$C$38,"その他諸経費")</f>
        <v>0</v>
      </c>
    </row>
    <row r="245" spans="1:3" x14ac:dyDescent="0.15">
      <c r="A245" s="65" t="s">
        <v>165</v>
      </c>
      <c r="B245" s="65" t="s">
        <v>132</v>
      </c>
      <c r="C245" s="65">
        <f>SUMIFS('様式２別添２(共同申請者５)'!$E$18:$E$38,'様式２別添２(共同申請者５)'!$C$18:$C$38,"人件費")</f>
        <v>0</v>
      </c>
    </row>
    <row r="246" spans="1:3" x14ac:dyDescent="0.15">
      <c r="A246" s="65" t="s">
        <v>165</v>
      </c>
      <c r="B246" s="65" t="s">
        <v>133</v>
      </c>
      <c r="C246" s="65">
        <f>SUMIFS('様式２別添２(共同申請者５)'!$E$18:$E$38,'様式２別添２(共同申請者５)'!$C$18:$C$38,"旅費")</f>
        <v>0</v>
      </c>
    </row>
    <row r="247" spans="1:3" x14ac:dyDescent="0.15">
      <c r="A247" s="65" t="s">
        <v>165</v>
      </c>
      <c r="B247" s="65" t="s">
        <v>134</v>
      </c>
      <c r="C247" s="65">
        <f>SUMIFS('様式２別添２(共同申請者５)'!$E$18:$E$38,'様式２別添２(共同申請者５)'!$C$18:$C$38,"会場費")</f>
        <v>0</v>
      </c>
    </row>
    <row r="248" spans="1:3" x14ac:dyDescent="0.15">
      <c r="A248" s="65" t="s">
        <v>165</v>
      </c>
      <c r="B248" s="65" t="s">
        <v>135</v>
      </c>
      <c r="C248" s="65">
        <f>SUMIFS('様式２別添２(共同申請者５)'!$E$18:$E$38,'様式２別添２(共同申請者５)'!$C$18:$C$38,"謝金")</f>
        <v>0</v>
      </c>
    </row>
    <row r="249" spans="1:3" x14ac:dyDescent="0.15">
      <c r="A249" s="65" t="s">
        <v>165</v>
      </c>
      <c r="B249" s="65" t="s">
        <v>136</v>
      </c>
      <c r="C249" s="65">
        <f>SUMIFS('様式２別添２(共同申請者５)'!$E$18:$E$38,'様式２別添２(共同申請者５)'!$C$18:$C$38,"借料及び損料")</f>
        <v>0</v>
      </c>
    </row>
    <row r="250" spans="1:3" x14ac:dyDescent="0.15">
      <c r="A250" s="65" t="s">
        <v>165</v>
      </c>
      <c r="B250" s="65" t="s">
        <v>137</v>
      </c>
      <c r="C250" s="65">
        <f>SUMIFS('様式２別添２(共同申請者５)'!$E$18:$E$38,'様式２別添２(共同申請者５)'!$C$18:$C$38,"消耗品費")</f>
        <v>0</v>
      </c>
    </row>
    <row r="251" spans="1:3" x14ac:dyDescent="0.15">
      <c r="A251" s="65" t="s">
        <v>165</v>
      </c>
      <c r="B251" s="65" t="s">
        <v>138</v>
      </c>
      <c r="C251" s="65">
        <f>SUMIFS('様式２別添２(共同申請者５)'!$E$18:$E$38,'様式２別添２(共同申請者５)'!$C$18:$C$38,"機械設備費・システム購入費（実証事業に限る）")</f>
        <v>0</v>
      </c>
    </row>
    <row r="252" spans="1:3" x14ac:dyDescent="0.15">
      <c r="A252" s="65" t="s">
        <v>165</v>
      </c>
      <c r="B252" s="65" t="s">
        <v>139</v>
      </c>
      <c r="C252" s="65">
        <f>SUMIFS('様式２別添２(共同申請者５)'!$E$18:$E$38,'様式２別添２(共同申請者５)'!$C$18:$C$38,"委託・外注費")</f>
        <v>0</v>
      </c>
    </row>
    <row r="253" spans="1:3" x14ac:dyDescent="0.15">
      <c r="A253" s="65" t="s">
        <v>165</v>
      </c>
      <c r="B253" s="65" t="s">
        <v>170</v>
      </c>
      <c r="C253" s="65">
        <f>SUMIFS('様式２別添２(共同申請者５)'!$E$18:$E$38,'様式２別添２(共同申請者５)'!$C$18:$C$38,"印刷製本費")</f>
        <v>0</v>
      </c>
    </row>
    <row r="254" spans="1:3" x14ac:dyDescent="0.15">
      <c r="A254" s="65" t="s">
        <v>165</v>
      </c>
      <c r="B254" s="65" t="s">
        <v>140</v>
      </c>
      <c r="C254" s="65">
        <f>SUMIFS('様式２別添２(共同申請者５)'!$E$18:$E$38,'様式２別添２(共同申請者５)'!$C$18:$C$38,"補助員人件費")</f>
        <v>0</v>
      </c>
    </row>
    <row r="255" spans="1:3" x14ac:dyDescent="0.15">
      <c r="A255" s="65" t="s">
        <v>165</v>
      </c>
      <c r="B255" s="65" t="s">
        <v>141</v>
      </c>
      <c r="C255" s="65">
        <f>SUMIFS('様式２別添２(共同申請者５)'!$E$18:$E$38,'様式２別添２(共同申請者５)'!$C$18:$C$38,"その他諸経費")</f>
        <v>0</v>
      </c>
    </row>
    <row r="256" spans="1:3" x14ac:dyDescent="0.15">
      <c r="A256" s="65" t="s">
        <v>165</v>
      </c>
      <c r="B256" s="65" t="s">
        <v>142</v>
      </c>
      <c r="C256" s="65">
        <f>IF('様式２別添２(共同申請者５)'!$D$39="","",'様式２別添２(共同申請者５)'!$D$39)</f>
        <v>0</v>
      </c>
    </row>
    <row r="257" spans="1:3" x14ac:dyDescent="0.15">
      <c r="A257" s="65" t="s">
        <v>165</v>
      </c>
      <c r="B257" s="65" t="s">
        <v>143</v>
      </c>
      <c r="C257" s="65">
        <f>IF('様式２別添２(共同申請者５)'!$E$39="","",'様式２別添２(共同申請者５)'!$E$39)</f>
        <v>0</v>
      </c>
    </row>
    <row r="258" spans="1:3" x14ac:dyDescent="0.15">
      <c r="A258" s="65" t="s">
        <v>165</v>
      </c>
      <c r="B258" s="65" t="s">
        <v>144</v>
      </c>
      <c r="C258" s="65">
        <f>IF('様式２別添２(共同申請者５)'!$G$39="","",'様式２別添２(共同申請者５)'!$G$39)</f>
        <v>0</v>
      </c>
    </row>
    <row r="259" spans="1:3" x14ac:dyDescent="0.15">
      <c r="A259" s="65" t="s">
        <v>165</v>
      </c>
      <c r="B259" s="65" t="s">
        <v>149</v>
      </c>
      <c r="C259" s="65">
        <f>IF('様式２別添２(共同申請者５)'!$D$46="","",'様式２別添２(共同申請者５)'!$D$46)</f>
        <v>0</v>
      </c>
    </row>
    <row r="260" spans="1:3" x14ac:dyDescent="0.15">
      <c r="A260" s="65" t="s">
        <v>165</v>
      </c>
      <c r="B260" s="65" t="s">
        <v>150</v>
      </c>
      <c r="C260" s="65">
        <f>IF('様式２別添２(共同申請者５)'!$D$47="","",'様式２別添２(共同申請者５)'!$D$47)</f>
        <v>0</v>
      </c>
    </row>
    <row r="261" spans="1:3" x14ac:dyDescent="0.15">
      <c r="A261" s="65" t="s">
        <v>165</v>
      </c>
      <c r="B261" s="65" t="s">
        <v>151</v>
      </c>
      <c r="C261" s="65" t="str">
        <f>IF('様式２別添２(共同申請者５)'!$D$48="","",'様式２別添２(共同申請者５)'!$D$48)</f>
        <v/>
      </c>
    </row>
    <row r="262" spans="1:3" x14ac:dyDescent="0.15">
      <c r="A262" s="65" t="s">
        <v>165</v>
      </c>
      <c r="B262" s="65" t="s">
        <v>152</v>
      </c>
      <c r="C262" s="65" t="str">
        <f>IF('様式２別添２(共同申請者５)'!$D$49="","",'様式２別添２(共同申請者５)'!$D$49)</f>
        <v/>
      </c>
    </row>
    <row r="263" spans="1:3" x14ac:dyDescent="0.15">
      <c r="A263" s="65" t="s">
        <v>165</v>
      </c>
      <c r="B263" s="65" t="s">
        <v>153</v>
      </c>
      <c r="C263" s="65" t="str">
        <f>IF('様式２別添２(共同申請者５)'!$D$50="","",'様式２別添２(共同申請者５)'!$D$50)</f>
        <v/>
      </c>
    </row>
    <row r="264" spans="1:3" x14ac:dyDescent="0.15">
      <c r="A264" s="65" t="s">
        <v>165</v>
      </c>
      <c r="B264" s="65" t="s">
        <v>154</v>
      </c>
      <c r="C264" s="65">
        <f>IF('様式２別添２(共同申請者５)'!$D$51="","",'様式２別添２(共同申請者５)'!$D$51)</f>
        <v>0</v>
      </c>
    </row>
    <row r="265" spans="1:3" x14ac:dyDescent="0.15">
      <c r="A265" s="65" t="s">
        <v>165</v>
      </c>
      <c r="B265" s="65" t="s">
        <v>155</v>
      </c>
      <c r="C265" s="65" t="str">
        <f>IF('様式２別添２(共同申請者５)'!$D$52="","",'様式２別添２(共同申請者５)'!$D$52)</f>
        <v/>
      </c>
    </row>
    <row r="266" spans="1:3" x14ac:dyDescent="0.15">
      <c r="A266" s="65" t="s">
        <v>165</v>
      </c>
      <c r="B266" s="65" t="s">
        <v>156</v>
      </c>
      <c r="C266" s="65" t="str">
        <f>IF('様式２別添２(共同申請者５)'!$D$53="","",'様式２別添２(共同申請者５)'!$D$53)</f>
        <v/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B3:C4"/>
  <sheetViews>
    <sheetView workbookViewId="0">
      <selection activeCell="B3" sqref="B3"/>
    </sheetView>
  </sheetViews>
  <sheetFormatPr defaultRowHeight="13.5" x14ac:dyDescent="0.15"/>
  <cols>
    <col min="2" max="2" width="18.625" customWidth="1"/>
  </cols>
  <sheetData>
    <row r="3" spans="2:3" x14ac:dyDescent="0.15">
      <c r="B3" s="1" t="s">
        <v>93</v>
      </c>
      <c r="C3" t="s">
        <v>31</v>
      </c>
    </row>
    <row r="4" spans="2:3" x14ac:dyDescent="0.15">
      <c r="B4" t="s">
        <v>94</v>
      </c>
      <c r="C4" t="s">
        <v>32</v>
      </c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11</vt:i4>
      </vt:variant>
    </vt:vector>
  </HeadingPairs>
  <TitlesOfParts>
    <vt:vector size="24" baseType="lpstr">
      <vt:lpstr>事業情報</vt:lpstr>
      <vt:lpstr>総括表</vt:lpstr>
      <vt:lpstr>記入例</vt:lpstr>
      <vt:lpstr>様式２別添２(幹事法人)</vt:lpstr>
      <vt:lpstr>様式２別添２(共同申請者１)</vt:lpstr>
      <vt:lpstr>様式２別添２(共同申請者２)</vt:lpstr>
      <vt:lpstr>様式２別添２(共同申請者３)</vt:lpstr>
      <vt:lpstr>様式２別添２(共同申請者４)</vt:lpstr>
      <vt:lpstr>様式２別添２(共同申請者５)</vt:lpstr>
      <vt:lpstr>様式２別添２(未設立法人)</vt:lpstr>
      <vt:lpstr>様式２別添２(未設立法人２)</vt:lpstr>
      <vt:lpstr>チェック</vt:lpstr>
      <vt:lpstr>入力規則</vt:lpstr>
      <vt:lpstr>記入例!Print_Area</vt:lpstr>
      <vt:lpstr>事業情報!Print_Area</vt:lpstr>
      <vt:lpstr>総括表!Print_Area</vt:lpstr>
      <vt:lpstr>'様式２別添２(幹事法人)'!Print_Area</vt:lpstr>
      <vt:lpstr>'様式２別添２(共同申請者１)'!Print_Area</vt:lpstr>
      <vt:lpstr>'様式２別添２(共同申請者２)'!Print_Area</vt:lpstr>
      <vt:lpstr>'様式２別添２(共同申請者３)'!Print_Area</vt:lpstr>
      <vt:lpstr>'様式２別添２(共同申請者４)'!Print_Area</vt:lpstr>
      <vt:lpstr>'様式２別添２(共同申請者５)'!Print_Area</vt:lpstr>
      <vt:lpstr>'様式２別添２(未設立法人)'!Print_Area</vt:lpstr>
      <vt:lpstr>'様式２別添２(未設立法人２)'!Print_Area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2026-04-10T04:16:24Z</dcterms:created>
  <dcterms:modified xsi:type="dcterms:W3CDTF">2026-09-25T07:59:57Z</dcterms:modified>
</cp:coreProperties>
</file>