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C:\Users\2703\Desktop\様式\"/>
    </mc:Choice>
  </mc:AlternateContent>
  <xr:revisionPtr revIDLastSave="0" documentId="13_ncr:1_{D247542F-9D68-4BC6-83A4-31310FDD858E}" xr6:coauthVersionLast="47" xr6:coauthVersionMax="47" xr10:uidLastSave="{00000000-0000-0000-0000-000000000000}"/>
  <bookViews>
    <workbookView xWindow="-110" yWindow="-110" windowWidth="19420" windowHeight="10300" tabRatio="833" xr2:uid="{00000000-000D-0000-FFFF-FFFF00000000}"/>
  </bookViews>
  <sheets>
    <sheet name="別紙_事業報告書" sheetId="7" r:id="rId1"/>
    <sheet name="記入例" sheetId="11" r:id="rId2"/>
  </sheets>
  <definedNames>
    <definedName name="_xlnm.Print_Area" localSheetId="1">記入例!$A$1:$AT$240</definedName>
    <definedName name="_xlnm.Print_Area" localSheetId="0">別紙_事業報告書!$A$1:$AT$240</definedName>
    <definedName name="_xlnm.Print_Titles" localSheetId="1">記入例!$30:$34</definedName>
    <definedName name="_xlnm.Print_Titles" localSheetId="0">別紙_事業報告書!$30:$34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1" i="11" l="1"/>
  <c r="N232" i="7"/>
  <c r="N224" i="7"/>
  <c r="N216" i="7"/>
  <c r="N208" i="7"/>
  <c r="N200" i="7"/>
  <c r="N192" i="7"/>
  <c r="N184" i="7"/>
  <c r="N176" i="7"/>
  <c r="N168" i="7"/>
  <c r="N160" i="7"/>
  <c r="N152" i="7"/>
  <c r="N144" i="7"/>
  <c r="N136" i="7"/>
  <c r="N128" i="7"/>
  <c r="N120" i="7"/>
  <c r="N112" i="7"/>
  <c r="N104" i="7"/>
  <c r="N96" i="7"/>
  <c r="N88" i="7"/>
  <c r="N80" i="7"/>
  <c r="N72" i="7"/>
  <c r="N64" i="7"/>
  <c r="N56" i="7"/>
  <c r="N48" i="7"/>
  <c r="N40" i="7"/>
  <c r="N48" i="11"/>
  <c r="N40" i="11"/>
  <c r="O42" i="11"/>
  <c r="N42" i="11"/>
  <c r="M38" i="11"/>
  <c r="AA36" i="11"/>
  <c r="V36" i="11"/>
  <c r="O234" i="11"/>
  <c r="N234" i="11"/>
  <c r="M233" i="11"/>
  <c r="AF232" i="11"/>
  <c r="N232" i="11"/>
  <c r="AK230" i="11"/>
  <c r="M230" i="11"/>
  <c r="AF229" i="11"/>
  <c r="AU228" i="11"/>
  <c r="AA228" i="11"/>
  <c r="V228" i="11"/>
  <c r="O226" i="11"/>
  <c r="N226" i="11"/>
  <c r="M225" i="11"/>
  <c r="AF224" i="11"/>
  <c r="N224" i="11"/>
  <c r="AK222" i="11"/>
  <c r="M222" i="11"/>
  <c r="AF221" i="11"/>
  <c r="AU220" i="11"/>
  <c r="AA220" i="11"/>
  <c r="V220" i="11"/>
  <c r="O218" i="11"/>
  <c r="N218" i="11"/>
  <c r="M217" i="11"/>
  <c r="AF216" i="11"/>
  <c r="N216" i="11"/>
  <c r="AK214" i="11"/>
  <c r="M214" i="11"/>
  <c r="AF213" i="11"/>
  <c r="AU212" i="11"/>
  <c r="AA212" i="11"/>
  <c r="V212" i="11"/>
  <c r="O210" i="11"/>
  <c r="N210" i="11"/>
  <c r="M209" i="11"/>
  <c r="N208" i="11"/>
  <c r="M206" i="11"/>
  <c r="AF205" i="11"/>
  <c r="AU204" i="11"/>
  <c r="AA204" i="11"/>
  <c r="AF208" i="11" s="1"/>
  <c r="AK206" i="11" s="1"/>
  <c r="V204" i="11"/>
  <c r="O202" i="11"/>
  <c r="N202" i="11"/>
  <c r="M201" i="11"/>
  <c r="N200" i="11"/>
  <c r="M198" i="11"/>
  <c r="AF197" i="11"/>
  <c r="AU196" i="11"/>
  <c r="AA196" i="11"/>
  <c r="AF200" i="11" s="1"/>
  <c r="AK198" i="11" s="1"/>
  <c r="V196" i="11"/>
  <c r="O194" i="11"/>
  <c r="N194" i="11"/>
  <c r="M193" i="11"/>
  <c r="N192" i="11"/>
  <c r="M190" i="11"/>
  <c r="AF189" i="11"/>
  <c r="AA188" i="11"/>
  <c r="AF192" i="11" s="1"/>
  <c r="AK190" i="11" s="1"/>
  <c r="V188" i="11"/>
  <c r="O186" i="11"/>
  <c r="N186" i="11"/>
  <c r="M185" i="11"/>
  <c r="N184" i="11"/>
  <c r="M182" i="11"/>
  <c r="AF181" i="11"/>
  <c r="AA180" i="11"/>
  <c r="AF184" i="11" s="1"/>
  <c r="AK182" i="11" s="1"/>
  <c r="V180" i="11"/>
  <c r="O178" i="11"/>
  <c r="N178" i="11"/>
  <c r="M177" i="11"/>
  <c r="AF176" i="11"/>
  <c r="AK174" i="11" s="1"/>
  <c r="N176" i="11"/>
  <c r="M174" i="11"/>
  <c r="AF173" i="11"/>
  <c r="AU172" i="11"/>
  <c r="AA172" i="11"/>
  <c r="V172" i="11"/>
  <c r="O170" i="11"/>
  <c r="N170" i="11"/>
  <c r="M169" i="11"/>
  <c r="AF168" i="11"/>
  <c r="AK166" i="11" s="1"/>
  <c r="N168" i="11"/>
  <c r="M166" i="11"/>
  <c r="AF165" i="11"/>
  <c r="AU164" i="11"/>
  <c r="AA164" i="11"/>
  <c r="V164" i="11"/>
  <c r="O162" i="11"/>
  <c r="N162" i="11"/>
  <c r="M161" i="11"/>
  <c r="AF160" i="11"/>
  <c r="AK158" i="11" s="1"/>
  <c r="N160" i="11"/>
  <c r="M158" i="11"/>
  <c r="AF157" i="11"/>
  <c r="AA156" i="11"/>
  <c r="V156" i="11"/>
  <c r="O154" i="11"/>
  <c r="N154" i="11"/>
  <c r="M153" i="11"/>
  <c r="AF152" i="11"/>
  <c r="N152" i="11"/>
  <c r="AK150" i="11"/>
  <c r="M150" i="11"/>
  <c r="AF149" i="11"/>
  <c r="AA148" i="11"/>
  <c r="V148" i="11"/>
  <c r="O146" i="11"/>
  <c r="N146" i="11"/>
  <c r="M145" i="11"/>
  <c r="N144" i="11"/>
  <c r="M142" i="11"/>
  <c r="AF141" i="11"/>
  <c r="AU140" i="11"/>
  <c r="AA140" i="11"/>
  <c r="AF144" i="11" s="1"/>
  <c r="AK142" i="11" s="1"/>
  <c r="V140" i="11"/>
  <c r="O138" i="11"/>
  <c r="N138" i="11"/>
  <c r="M137" i="11"/>
  <c r="N136" i="11"/>
  <c r="M134" i="11"/>
  <c r="AF133" i="11"/>
  <c r="AU132" i="11"/>
  <c r="AA132" i="11"/>
  <c r="AF136" i="11" s="1"/>
  <c r="AK134" i="11" s="1"/>
  <c r="V132" i="11"/>
  <c r="O130" i="11"/>
  <c r="N130" i="11"/>
  <c r="M129" i="11"/>
  <c r="N128" i="11"/>
  <c r="M126" i="11"/>
  <c r="AF125" i="11"/>
  <c r="AU124" i="11"/>
  <c r="AA124" i="11"/>
  <c r="AF128" i="11" s="1"/>
  <c r="AK126" i="11" s="1"/>
  <c r="V124" i="11"/>
  <c r="O122" i="11"/>
  <c r="N122" i="11"/>
  <c r="M121" i="11"/>
  <c r="N120" i="11"/>
  <c r="M118" i="11"/>
  <c r="AF117" i="11"/>
  <c r="AU116" i="11"/>
  <c r="AA116" i="11"/>
  <c r="AF120" i="11" s="1"/>
  <c r="AK118" i="11" s="1"/>
  <c r="V116" i="11"/>
  <c r="O114" i="11"/>
  <c r="N114" i="11"/>
  <c r="M113" i="11"/>
  <c r="N112" i="11"/>
  <c r="M110" i="11"/>
  <c r="AF109" i="11"/>
  <c r="AU108" i="11"/>
  <c r="AA108" i="11"/>
  <c r="AF112" i="11" s="1"/>
  <c r="AK110" i="11" s="1"/>
  <c r="V108" i="11"/>
  <c r="O106" i="11"/>
  <c r="N106" i="11"/>
  <c r="M105" i="11"/>
  <c r="N104" i="11"/>
  <c r="M102" i="11"/>
  <c r="AF101" i="11"/>
  <c r="AU100" i="11"/>
  <c r="AA100" i="11"/>
  <c r="AF104" i="11" s="1"/>
  <c r="AK102" i="11" s="1"/>
  <c r="V100" i="11"/>
  <c r="O98" i="11"/>
  <c r="N98" i="11"/>
  <c r="M97" i="11"/>
  <c r="AF96" i="11"/>
  <c r="AK94" i="11" s="1"/>
  <c r="N96" i="11"/>
  <c r="M94" i="11"/>
  <c r="AF93" i="11"/>
  <c r="AU92" i="11"/>
  <c r="AA92" i="11"/>
  <c r="V92" i="11"/>
  <c r="O90" i="11"/>
  <c r="N90" i="11"/>
  <c r="M89" i="11"/>
  <c r="AF88" i="11"/>
  <c r="AK86" i="11" s="1"/>
  <c r="N88" i="11"/>
  <c r="M86" i="11"/>
  <c r="AF85" i="11"/>
  <c r="AA84" i="11"/>
  <c r="V84" i="11"/>
  <c r="O82" i="11"/>
  <c r="N82" i="11"/>
  <c r="M81" i="11"/>
  <c r="AF80" i="11"/>
  <c r="N80" i="11"/>
  <c r="AK78" i="11"/>
  <c r="M78" i="11"/>
  <c r="AF77" i="11"/>
  <c r="AU76" i="11"/>
  <c r="AA76" i="11"/>
  <c r="V76" i="11"/>
  <c r="O74" i="11"/>
  <c r="N74" i="11"/>
  <c r="M73" i="11"/>
  <c r="AF72" i="11"/>
  <c r="N72" i="11"/>
  <c r="AK70" i="11"/>
  <c r="M70" i="11"/>
  <c r="AF69" i="11"/>
  <c r="AU68" i="11"/>
  <c r="AA68" i="11"/>
  <c r="V68" i="11"/>
  <c r="O66" i="11"/>
  <c r="N66" i="11"/>
  <c r="M65" i="11"/>
  <c r="AF64" i="11"/>
  <c r="N64" i="11"/>
  <c r="AK62" i="11"/>
  <c r="M62" i="11"/>
  <c r="AF61" i="11"/>
  <c r="AA60" i="11"/>
  <c r="V60" i="11"/>
  <c r="O58" i="11"/>
  <c r="N58" i="11"/>
  <c r="M57" i="11"/>
  <c r="AF56" i="11"/>
  <c r="N56" i="11"/>
  <c r="AK54" i="11"/>
  <c r="M54" i="11"/>
  <c r="AF53" i="11"/>
  <c r="AA52" i="11"/>
  <c r="V52" i="11"/>
  <c r="O50" i="11"/>
  <c r="M49" i="11"/>
  <c r="AF48" i="11"/>
  <c r="N50" i="11"/>
  <c r="AK46" i="11"/>
  <c r="M46" i="11"/>
  <c r="AF45" i="11"/>
  <c r="AU44" i="11"/>
  <c r="AA44" i="11"/>
  <c r="V44" i="11"/>
  <c r="AF37" i="11"/>
  <c r="AU36" i="11"/>
  <c r="AU1" i="11"/>
  <c r="AU148" i="11" s="1"/>
  <c r="AF229" i="7"/>
  <c r="AF221" i="7"/>
  <c r="AF213" i="7"/>
  <c r="AF205" i="7"/>
  <c r="AF197" i="7"/>
  <c r="AF189" i="7"/>
  <c r="AF181" i="7"/>
  <c r="AF173" i="7"/>
  <c r="AF165" i="7"/>
  <c r="AF157" i="7"/>
  <c r="AF149" i="7"/>
  <c r="AF141" i="7"/>
  <c r="AF133" i="7"/>
  <c r="AF125" i="7"/>
  <c r="AF117" i="7"/>
  <c r="AF109" i="7"/>
  <c r="AF101" i="7"/>
  <c r="AF93" i="7"/>
  <c r="AF85" i="7"/>
  <c r="AF77" i="7"/>
  <c r="AF69" i="7"/>
  <c r="AF61" i="7"/>
  <c r="AF53" i="7"/>
  <c r="AF45" i="7"/>
  <c r="AF37" i="7"/>
  <c r="AF40" i="7"/>
  <c r="Z235" i="11" l="1"/>
  <c r="U235" i="11"/>
  <c r="AF40" i="11"/>
  <c r="AK38" i="11" s="1"/>
  <c r="AJ235" i="11" s="1"/>
  <c r="AU188" i="11"/>
  <c r="AU84" i="11"/>
  <c r="AU180" i="11"/>
  <c r="AU60" i="11"/>
  <c r="AU156" i="11"/>
  <c r="AU52" i="11"/>
  <c r="V36" i="7"/>
  <c r="U235" i="7" s="1"/>
  <c r="M230" i="7"/>
  <c r="M222" i="7"/>
  <c r="M214" i="7"/>
  <c r="M206" i="7"/>
  <c r="M198" i="7"/>
  <c r="M190" i="7"/>
  <c r="M182" i="7"/>
  <c r="M174" i="7"/>
  <c r="M166" i="7"/>
  <c r="M158" i="7"/>
  <c r="M150" i="7"/>
  <c r="M142" i="7"/>
  <c r="M134" i="7"/>
  <c r="M126" i="7"/>
  <c r="M118" i="7"/>
  <c r="M110" i="7"/>
  <c r="M102" i="7"/>
  <c r="M94" i="7"/>
  <c r="M86" i="7"/>
  <c r="M78" i="7"/>
  <c r="M70" i="7"/>
  <c r="M62" i="7"/>
  <c r="M54" i="7"/>
  <c r="M46" i="7"/>
  <c r="M38" i="7"/>
  <c r="V228" i="7"/>
  <c r="O234" i="7"/>
  <c r="N234" i="7"/>
  <c r="M233" i="7"/>
  <c r="AA228" i="7"/>
  <c r="AF232" i="7" s="1"/>
  <c r="AK230" i="7" s="1"/>
  <c r="O226" i="7"/>
  <c r="N226" i="7"/>
  <c r="M225" i="7"/>
  <c r="AA220" i="7"/>
  <c r="AF224" i="7" s="1"/>
  <c r="AK222" i="7" s="1"/>
  <c r="V220" i="7"/>
  <c r="O218" i="7"/>
  <c r="N218" i="7"/>
  <c r="M217" i="7"/>
  <c r="AA212" i="7"/>
  <c r="AF216" i="7" s="1"/>
  <c r="AK214" i="7" s="1"/>
  <c r="V212" i="7"/>
  <c r="O210" i="7"/>
  <c r="N210" i="7"/>
  <c r="M209" i="7"/>
  <c r="AA204" i="7"/>
  <c r="AF208" i="7" s="1"/>
  <c r="AK206" i="7" s="1"/>
  <c r="V204" i="7"/>
  <c r="O202" i="7"/>
  <c r="N202" i="7"/>
  <c r="M201" i="7"/>
  <c r="AA196" i="7"/>
  <c r="AF200" i="7" s="1"/>
  <c r="AK198" i="7" s="1"/>
  <c r="V196" i="7"/>
  <c r="O194" i="7"/>
  <c r="N194" i="7"/>
  <c r="M193" i="7"/>
  <c r="AA188" i="7"/>
  <c r="AF192" i="7" s="1"/>
  <c r="AK190" i="7" s="1"/>
  <c r="V188" i="7"/>
  <c r="O186" i="7"/>
  <c r="N186" i="7"/>
  <c r="M185" i="7"/>
  <c r="AA180" i="7"/>
  <c r="AF184" i="7" s="1"/>
  <c r="AK182" i="7" s="1"/>
  <c r="V180" i="7"/>
  <c r="O178" i="7"/>
  <c r="N178" i="7"/>
  <c r="M177" i="7"/>
  <c r="AA172" i="7"/>
  <c r="AF176" i="7" s="1"/>
  <c r="AK174" i="7" s="1"/>
  <c r="V172" i="7"/>
  <c r="O170" i="7"/>
  <c r="N170" i="7"/>
  <c r="M169" i="7"/>
  <c r="AA164" i="7"/>
  <c r="AF168" i="7" s="1"/>
  <c r="AK166" i="7" s="1"/>
  <c r="V164" i="7"/>
  <c r="O162" i="7"/>
  <c r="N162" i="7"/>
  <c r="M161" i="7"/>
  <c r="AA156" i="7"/>
  <c r="AF160" i="7" s="1"/>
  <c r="AK158" i="7" s="1"/>
  <c r="V156" i="7"/>
  <c r="O154" i="7"/>
  <c r="N154" i="7"/>
  <c r="M153" i="7"/>
  <c r="AA148" i="7"/>
  <c r="AF152" i="7" s="1"/>
  <c r="AK150" i="7" s="1"/>
  <c r="V148" i="7"/>
  <c r="O146" i="7"/>
  <c r="N146" i="7"/>
  <c r="M145" i="7"/>
  <c r="AA140" i="7"/>
  <c r="AF144" i="7" s="1"/>
  <c r="AK142" i="7" s="1"/>
  <c r="V140" i="7"/>
  <c r="O138" i="7"/>
  <c r="N138" i="7"/>
  <c r="M137" i="7"/>
  <c r="AA132" i="7"/>
  <c r="AF136" i="7" s="1"/>
  <c r="AK134" i="7" s="1"/>
  <c r="V132" i="7"/>
  <c r="O130" i="7"/>
  <c r="N130" i="7"/>
  <c r="M129" i="7"/>
  <c r="AA124" i="7"/>
  <c r="AF128" i="7" s="1"/>
  <c r="AK126" i="7" s="1"/>
  <c r="V124" i="7"/>
  <c r="O122" i="7"/>
  <c r="N122" i="7"/>
  <c r="M121" i="7"/>
  <c r="AA116" i="7"/>
  <c r="AF120" i="7" s="1"/>
  <c r="AK118" i="7" s="1"/>
  <c r="V116" i="7"/>
  <c r="O114" i="7"/>
  <c r="N114" i="7"/>
  <c r="M113" i="7"/>
  <c r="AA108" i="7"/>
  <c r="AF112" i="7" s="1"/>
  <c r="AK110" i="7" s="1"/>
  <c r="V108" i="7"/>
  <c r="O106" i="7"/>
  <c r="N106" i="7"/>
  <c r="M105" i="7"/>
  <c r="AA100" i="7"/>
  <c r="AF104" i="7" s="1"/>
  <c r="AK102" i="7" s="1"/>
  <c r="V100" i="7"/>
  <c r="O98" i="7"/>
  <c r="N98" i="7"/>
  <c r="M97" i="7"/>
  <c r="AA92" i="7"/>
  <c r="AF96" i="7" s="1"/>
  <c r="AK94" i="7" s="1"/>
  <c r="V92" i="7"/>
  <c r="O90" i="7"/>
  <c r="N90" i="7"/>
  <c r="M89" i="7"/>
  <c r="AA84" i="7"/>
  <c r="AF88" i="7" s="1"/>
  <c r="AK86" i="7" s="1"/>
  <c r="V84" i="7"/>
  <c r="O82" i="7"/>
  <c r="N82" i="7"/>
  <c r="M81" i="7"/>
  <c r="AA76" i="7"/>
  <c r="AF80" i="7" s="1"/>
  <c r="AK78" i="7" s="1"/>
  <c r="V76" i="7"/>
  <c r="O74" i="7" l="1"/>
  <c r="N74" i="7"/>
  <c r="M73" i="7"/>
  <c r="AA68" i="7"/>
  <c r="AF72" i="7" s="1"/>
  <c r="AK70" i="7" s="1"/>
  <c r="V68" i="7"/>
  <c r="O66" i="7"/>
  <c r="N66" i="7"/>
  <c r="M65" i="7"/>
  <c r="AA60" i="7"/>
  <c r="AF64" i="7" s="1"/>
  <c r="AK62" i="7" s="1"/>
  <c r="V60" i="7"/>
  <c r="O58" i="7"/>
  <c r="N58" i="7"/>
  <c r="M57" i="7"/>
  <c r="AA52" i="7"/>
  <c r="AF56" i="7" s="1"/>
  <c r="AK54" i="7" s="1"/>
  <c r="V52" i="7"/>
  <c r="O50" i="7"/>
  <c r="N50" i="7"/>
  <c r="M49" i="7"/>
  <c r="AA44" i="7"/>
  <c r="AF48" i="7" s="1"/>
  <c r="AK46" i="7" s="1"/>
  <c r="V44" i="7"/>
  <c r="AA36" i="7"/>
  <c r="Z235" i="7" s="1"/>
  <c r="M41" i="7"/>
  <c r="O42" i="7"/>
  <c r="N42" i="7"/>
  <c r="AK38" i="7" l="1"/>
  <c r="AJ235" i="7" s="1"/>
  <c r="AU1" i="7" l="1"/>
  <c r="AU204" i="7" l="1"/>
  <c r="AU196" i="7"/>
  <c r="AU220" i="7"/>
  <c r="AU212" i="7"/>
  <c r="AU228" i="7"/>
  <c r="AU188" i="7"/>
  <c r="AU180" i="7"/>
  <c r="AU172" i="7"/>
  <c r="AU164" i="7"/>
  <c r="AU156" i="7"/>
  <c r="AU148" i="7"/>
  <c r="AU140" i="7"/>
  <c r="AU132" i="7"/>
  <c r="AU124" i="7"/>
  <c r="AU116" i="7"/>
  <c r="AU100" i="7"/>
  <c r="AU92" i="7"/>
  <c r="AU84" i="7"/>
  <c r="AU76" i="7"/>
  <c r="AU108" i="7"/>
  <c r="AU68" i="7"/>
  <c r="AU44" i="7"/>
  <c r="AU60" i="7"/>
  <c r="AU52" i="7"/>
  <c r="AU36" i="7"/>
</calcChain>
</file>

<file path=xl/sharedStrings.xml><?xml version="1.0" encoding="utf-8"?>
<sst xmlns="http://schemas.openxmlformats.org/spreadsheetml/2006/main" count="1323" uniqueCount="90">
  <si>
    <t>No.</t>
    <phoneticPr fontId="1"/>
  </si>
  <si>
    <t>氏名</t>
    <rPh sb="0" eb="2">
      <t>シメイ</t>
    </rPh>
    <phoneticPr fontId="1"/>
  </si>
  <si>
    <t>合計</t>
    <rPh sb="0" eb="2">
      <t>ゴウケイ</t>
    </rPh>
    <phoneticPr fontId="1"/>
  </si>
  <si>
    <t>円</t>
    <rPh sb="0" eb="1">
      <t>エン</t>
    </rPh>
    <phoneticPr fontId="1"/>
  </si>
  <si>
    <t>（</t>
    <phoneticPr fontId="1"/>
  </si>
  <si>
    <t>～</t>
    <phoneticPr fontId="1"/>
  </si>
  <si>
    <t>(</t>
    <phoneticPr fontId="1"/>
  </si>
  <si>
    <t>円×</t>
    <phoneticPr fontId="1"/>
  </si>
  <si>
    <t>正社員となった年月日</t>
    <rPh sb="0" eb="3">
      <t>セイシャイン</t>
    </rPh>
    <rPh sb="7" eb="10">
      <t>ネンガッピ</t>
    </rPh>
    <phoneticPr fontId="1"/>
  </si>
  <si>
    <t>支 払 日</t>
    <phoneticPr fontId="1"/>
  </si>
  <si>
    <t>締　 　日</t>
    <phoneticPr fontId="1"/>
  </si>
  <si>
    <t>支給回数</t>
    <rPh sb="0" eb="2">
      <t>シキュウ</t>
    </rPh>
    <rPh sb="2" eb="4">
      <t>カイスウ</t>
    </rPh>
    <phoneticPr fontId="1"/>
  </si>
  <si>
    <t>旧姓：</t>
    <rPh sb="0" eb="2">
      <t>キュウセイ</t>
    </rPh>
    <phoneticPr fontId="1"/>
  </si>
  <si>
    <t>〔実施団体名〕</t>
    <phoneticPr fontId="1"/>
  </si>
  <si>
    <t>次の</t>
    <rPh sb="0" eb="1">
      <t>ツギ</t>
    </rPh>
    <phoneticPr fontId="1"/>
  </si>
  <si>
    <t>支給名目（手当の名称）</t>
    <rPh sb="0" eb="2">
      <t>シキュウ</t>
    </rPh>
    <rPh sb="2" eb="4">
      <t>メイモク</t>
    </rPh>
    <rPh sb="5" eb="7">
      <t>テアテ</t>
    </rPh>
    <rPh sb="8" eb="10">
      <t>メイショウ</t>
    </rPh>
    <phoneticPr fontId="1"/>
  </si>
  <si>
    <t>✔</t>
  </si>
  <si>
    <t>　</t>
  </si>
  <si>
    <t>か月）</t>
    <phoneticPr fontId="1"/>
  </si>
  <si>
    <t>か月</t>
    <rPh sb="1" eb="2">
      <t>ゲツ</t>
    </rPh>
    <phoneticPr fontId="1"/>
  </si>
  <si>
    <t>前年度からの継続申請</t>
    <rPh sb="0" eb="3">
      <t>ゼンネンド</t>
    </rPh>
    <rPh sb="6" eb="10">
      <t>ケイゾクシンセイ</t>
    </rPh>
    <phoneticPr fontId="1"/>
  </si>
  <si>
    <t>上記12か月に満たない理由</t>
    <rPh sb="0" eb="2">
      <t>ジョウキ</t>
    </rPh>
    <rPh sb="5" eb="6">
      <t>ゲツ</t>
    </rPh>
    <rPh sb="7" eb="8">
      <t>ミ</t>
    </rPh>
    <rPh sb="11" eb="13">
      <t>リユウ</t>
    </rPh>
    <phoneticPr fontId="1"/>
  </si>
  <si>
    <t>人については、</t>
    <rPh sb="0" eb="1">
      <t>ニン</t>
    </rPh>
    <phoneticPr fontId="1"/>
  </si>
  <si>
    <t>となる</t>
    <phoneticPr fontId="1"/>
  </si>
  <si>
    <t>円</t>
    <rPh sb="0" eb="1">
      <t>エン</t>
    </rPh>
    <phoneticPr fontId="1"/>
  </si>
  <si>
    <t xml:space="preserve">補助金額の積算
</t>
    <rPh sb="0" eb="3">
      <t>ホジョキン</t>
    </rPh>
    <rPh sb="3" eb="4">
      <t>ガク</t>
    </rPh>
    <rPh sb="5" eb="7">
      <t>セキサン</t>
    </rPh>
    <phoneticPr fontId="1"/>
  </si>
  <si>
    <t>注６）　支給期間は、支給の開始から終了までの期間について、規程を抜粋して記入してください。</t>
    <rPh sb="0" eb="1">
      <t>チュウ</t>
    </rPh>
    <rPh sb="4" eb="6">
      <t>シキュウ</t>
    </rPh>
    <rPh sb="6" eb="8">
      <t>キカン</t>
    </rPh>
    <rPh sb="10" eb="12">
      <t>シキュウ</t>
    </rPh>
    <rPh sb="13" eb="15">
      <t>カイシ</t>
    </rPh>
    <rPh sb="17" eb="19">
      <t>シュウリョウ</t>
    </rPh>
    <rPh sb="22" eb="24">
      <t>キカン</t>
    </rPh>
    <rPh sb="29" eb="31">
      <t>キテイ</t>
    </rPh>
    <rPh sb="32" eb="34">
      <t>バッスイ</t>
    </rPh>
    <rPh sb="36" eb="38">
      <t>キニュウ</t>
    </rPh>
    <phoneticPr fontId="1"/>
  </si>
  <si>
    <t>注５）　支給額は、１回当たりの支給額について、規程を抜粋して記入してください。</t>
    <rPh sb="0" eb="1">
      <t>チュウ</t>
    </rPh>
    <rPh sb="4" eb="7">
      <t>シキュウガク</t>
    </rPh>
    <rPh sb="10" eb="11">
      <t>カイ</t>
    </rPh>
    <rPh sb="11" eb="12">
      <t>ア</t>
    </rPh>
    <rPh sb="15" eb="18">
      <t>シキュウガク</t>
    </rPh>
    <rPh sb="23" eb="25">
      <t>キテイ</t>
    </rPh>
    <rPh sb="26" eb="28">
      <t>バッスイ</t>
    </rPh>
    <rPh sb="30" eb="32">
      <t>キニュウ</t>
    </rPh>
    <phoneticPr fontId="1"/>
  </si>
  <si>
    <t>注２）　年間支給回数・時期欄は、１２回（給与支給時）、２回（６月、１２月）など記入してください。</t>
    <rPh sb="0" eb="1">
      <t>チュウ</t>
    </rPh>
    <rPh sb="18" eb="19">
      <t>カイ</t>
    </rPh>
    <rPh sb="39" eb="41">
      <t>キニュウ</t>
    </rPh>
    <phoneticPr fontId="1"/>
  </si>
  <si>
    <t>注４）　休日の取り扱いは、支給日が休日となった場合の支給日の繰り上げ若しくは繰り下げを規程のとおり記入してください。</t>
    <rPh sb="0" eb="1">
      <t>チュウ</t>
    </rPh>
    <rPh sb="4" eb="6">
      <t>キュウジツ</t>
    </rPh>
    <rPh sb="7" eb="8">
      <t>ト</t>
    </rPh>
    <rPh sb="9" eb="10">
      <t>アツカ</t>
    </rPh>
    <rPh sb="13" eb="16">
      <t>シキュウビ</t>
    </rPh>
    <rPh sb="17" eb="19">
      <t>キュウジツ</t>
    </rPh>
    <rPh sb="23" eb="25">
      <t>バアイ</t>
    </rPh>
    <rPh sb="26" eb="29">
      <t>シキュウビ</t>
    </rPh>
    <rPh sb="30" eb="31">
      <t>ク</t>
    </rPh>
    <rPh sb="32" eb="33">
      <t>ア</t>
    </rPh>
    <rPh sb="34" eb="35">
      <t>モ</t>
    </rPh>
    <rPh sb="38" eb="39">
      <t>ク</t>
    </rPh>
    <rPh sb="40" eb="41">
      <t>サ</t>
    </rPh>
    <rPh sb="43" eb="45">
      <t>キテイ</t>
    </rPh>
    <rPh sb="49" eb="51">
      <t>キニュウ</t>
    </rPh>
    <phoneticPr fontId="1"/>
  </si>
  <si>
    <t>注１）　代理返還（補助対象者が支援対象者に代わって奨学金貸与機関に直接返還）の場合は、「支給」を「代理返還」と読み替えてください。</t>
    <rPh sb="0" eb="1">
      <t>チュウ</t>
    </rPh>
    <rPh sb="9" eb="14">
      <t>ホジョタイショウシャ</t>
    </rPh>
    <rPh sb="15" eb="20">
      <t>シエンタイショウシャ</t>
    </rPh>
    <rPh sb="21" eb="22">
      <t>カ</t>
    </rPh>
    <rPh sb="25" eb="28">
      <t>ショウガクキン</t>
    </rPh>
    <rPh sb="28" eb="30">
      <t>タイヨ</t>
    </rPh>
    <rPh sb="30" eb="32">
      <t>キカン</t>
    </rPh>
    <rPh sb="33" eb="35">
      <t>チョクセツ</t>
    </rPh>
    <rPh sb="35" eb="37">
      <t>ヘンカン</t>
    </rPh>
    <phoneticPr fontId="1"/>
  </si>
  <si>
    <t>支給額</t>
    <rPh sb="0" eb="3">
      <t>シキュウガク</t>
    </rPh>
    <phoneticPr fontId="1"/>
  </si>
  <si>
    <t>支給期間</t>
    <rPh sb="0" eb="2">
      <t>シキュウ</t>
    </rPh>
    <rPh sb="2" eb="4">
      <t>キカン</t>
    </rPh>
    <phoneticPr fontId="1"/>
  </si>
  <si>
    <r>
      <t xml:space="preserve">翌月払い
</t>
    </r>
    <r>
      <rPr>
        <sz val="10"/>
        <rFont val="Segoe UI Symbol"/>
        <family val="2"/>
      </rPr>
      <t>✔</t>
    </r>
    <r>
      <rPr>
        <sz val="10"/>
        <rFont val="BIZ UDPゴシック"/>
        <family val="3"/>
        <charset val="128"/>
      </rPr>
      <t>　</t>
    </r>
    <r>
      <rPr>
        <sz val="8"/>
        <rFont val="BIZ UDPゴシック"/>
        <family val="3"/>
        <charset val="128"/>
      </rPr>
      <t>注３</t>
    </r>
    <rPh sb="6" eb="7">
      <t>チュウ</t>
    </rPh>
    <rPh sb="7" eb="8">
      <t>チュウ</t>
    </rPh>
    <phoneticPr fontId="1"/>
  </si>
  <si>
    <t>※支援の内容が複数の場合は行を追加してください。</t>
    <phoneticPr fontId="1"/>
  </si>
  <si>
    <r>
      <t xml:space="preserve">休日の取り扱い </t>
    </r>
    <r>
      <rPr>
        <sz val="8"/>
        <rFont val="BIZ UDPゴシック"/>
        <family val="3"/>
        <charset val="128"/>
      </rPr>
      <t>注４</t>
    </r>
    <rPh sb="0" eb="2">
      <t>キュウジツ</t>
    </rPh>
    <rPh sb="3" eb="4">
      <t>ト</t>
    </rPh>
    <rPh sb="5" eb="6">
      <t>アツカ</t>
    </rPh>
    <rPh sb="8" eb="9">
      <t>チュウ</t>
    </rPh>
    <phoneticPr fontId="1"/>
  </si>
  <si>
    <t>手当支給</t>
  </si>
  <si>
    <r>
      <t>年間支給回数・時期(締日・支払日・休日の取扱い)</t>
    </r>
    <r>
      <rPr>
        <sz val="8"/>
        <color theme="0"/>
        <rFont val="BIZ UDPゴシック"/>
        <family val="3"/>
        <charset val="128"/>
      </rPr>
      <t>注２</t>
    </r>
    <rPh sb="0" eb="2">
      <t>ネンカン</t>
    </rPh>
    <rPh sb="2" eb="4">
      <t>シキュウ</t>
    </rPh>
    <rPh sb="4" eb="6">
      <t>カイスウ</t>
    </rPh>
    <rPh sb="7" eb="9">
      <t>ジキ</t>
    </rPh>
    <rPh sb="13" eb="16">
      <t>シハライビ</t>
    </rPh>
    <rPh sb="17" eb="19">
      <t>キュウジツ</t>
    </rPh>
    <rPh sb="20" eb="22">
      <t>トリアツカ</t>
    </rPh>
    <rPh sb="24" eb="25">
      <t>チュウ</t>
    </rPh>
    <phoneticPr fontId="1"/>
  </si>
  <si>
    <r>
      <t>従業員１人当たりの１回の支給額及び支給期間(規程抜粋)　</t>
    </r>
    <r>
      <rPr>
        <sz val="8"/>
        <color theme="0"/>
        <rFont val="BIZ UDPゴシック"/>
        <family val="3"/>
        <charset val="128"/>
      </rPr>
      <t>注５・注６</t>
    </r>
    <rPh sb="15" eb="16">
      <t>オヨ</t>
    </rPh>
    <rPh sb="17" eb="19">
      <t>シキュウ</t>
    </rPh>
    <rPh sb="19" eb="21">
      <t>キカン</t>
    </rPh>
    <rPh sb="22" eb="24">
      <t>キテイ</t>
    </rPh>
    <rPh sb="28" eb="29">
      <t>チュウ</t>
    </rPh>
    <rPh sb="31" eb="32">
      <t>チュウ</t>
    </rPh>
    <phoneticPr fontId="1"/>
  </si>
  <si>
    <t>②　(b)の1/2</t>
    <phoneticPr fontId="1"/>
  </si>
  <si>
    <t xml:space="preserve">
 （                            ） </t>
    <phoneticPr fontId="1"/>
  </si>
  <si>
    <t>奨学金の返還開始日</t>
    <phoneticPr fontId="1"/>
  </si>
  <si>
    <t>奨学金返還支援手当</t>
    <phoneticPr fontId="1"/>
  </si>
  <si>
    <t>１２回（給与支給時）</t>
    <phoneticPr fontId="1"/>
  </si>
  <si>
    <t>末日</t>
    <phoneticPr fontId="1"/>
  </si>
  <si>
    <t>25日</t>
    <phoneticPr fontId="1"/>
  </si>
  <si>
    <t>前営業日に繰り上げ</t>
    <phoneticPr fontId="1"/>
  </si>
  <si>
    <t>月額　10,000円とする。
ただし、本人の奨学金返還月額を超えての支給は行わないものとする。</t>
    <phoneticPr fontId="1"/>
  </si>
  <si>
    <t>支援を開始した月を１か月目とし、○○か月目となる月まで支給する。ただし、奨学金の返還猶予期間がある場合は、初回の返還日の属する月を1か月目とし、○○か月目となる月まで支給する。</t>
    <phoneticPr fontId="1"/>
  </si>
  <si>
    <t>○○　△△</t>
    <phoneticPr fontId="1"/>
  </si>
  <si>
    <t>第一種奨学金</t>
    <phoneticPr fontId="1"/>
  </si>
  <si>
    <t>独立行政法人
日本学生支援機構</t>
    <phoneticPr fontId="1"/>
  </si>
  <si>
    <t>支援方法（手当支給又は代理返還）</t>
    <rPh sb="9" eb="10">
      <t>マタ</t>
    </rPh>
    <phoneticPr fontId="1"/>
  </si>
  <si>
    <t>に入力</t>
    <rPh sb="1" eb="3">
      <t>ニュウリョク</t>
    </rPh>
    <phoneticPr fontId="1"/>
  </si>
  <si>
    <t>は該当する場合選択肢から選択</t>
    <rPh sb="1" eb="3">
      <t>ガイトウ</t>
    </rPh>
    <rPh sb="5" eb="7">
      <t>バアイ</t>
    </rPh>
    <rPh sb="7" eb="10">
      <t>センタクシ</t>
    </rPh>
    <rPh sb="12" eb="14">
      <t>センタク</t>
    </rPh>
    <phoneticPr fontId="1"/>
  </si>
  <si>
    <t>※</t>
    <phoneticPr fontId="1"/>
  </si>
  <si>
    <r>
      <t>は該当する項目に</t>
    </r>
    <r>
      <rPr>
        <sz val="14"/>
        <rFont val="Segoe UI Symbol"/>
        <family val="3"/>
      </rPr>
      <t>✔</t>
    </r>
    <r>
      <rPr>
        <sz val="11"/>
        <rFont val="BIZ UDPゴシック"/>
        <family val="3"/>
        <charset val="128"/>
      </rPr>
      <t>を入力</t>
    </r>
    <rPh sb="1" eb="3">
      <t>ガイトウ</t>
    </rPh>
    <rPh sb="5" eb="7">
      <t>コウモク</t>
    </rPh>
    <rPh sb="10" eb="12">
      <t>ニュウリョク</t>
    </rPh>
    <phoneticPr fontId="1"/>
  </si>
  <si>
    <t>他団体（市町村等）が実施する奨学金返還支援制度を利用していない</t>
    <rPh sb="0" eb="3">
      <t>タダンタイ</t>
    </rPh>
    <rPh sb="24" eb="26">
      <t>リヨウ</t>
    </rPh>
    <phoneticPr fontId="1"/>
  </si>
  <si>
    <r>
      <t>１　支給内容（代理返還</t>
    </r>
    <r>
      <rPr>
        <sz val="8"/>
        <rFont val="BIZ UDPゴシック"/>
        <family val="3"/>
        <charset val="128"/>
      </rPr>
      <t>注１</t>
    </r>
    <r>
      <rPr>
        <sz val="11"/>
        <rFont val="BIZ UDPゴシック"/>
        <family val="3"/>
        <charset val="128"/>
      </rPr>
      <t>を含む）</t>
    </r>
    <rPh sb="2" eb="4">
      <t>シキュウ</t>
    </rPh>
    <rPh sb="4" eb="6">
      <t>ナイヨウ</t>
    </rPh>
    <phoneticPr fontId="1"/>
  </si>
  <si>
    <t>※新規の支援対象者は、１者５名までです。</t>
    <rPh sb="1" eb="3">
      <t>シンキ</t>
    </rPh>
    <rPh sb="4" eb="9">
      <t>シエンタイショウシャ</t>
    </rPh>
    <rPh sb="12" eb="13">
      <t>シャ</t>
    </rPh>
    <rPh sb="14" eb="15">
      <t>メイ</t>
    </rPh>
    <phoneticPr fontId="1"/>
  </si>
  <si>
    <r>
      <t xml:space="preserve">経過月数
</t>
    </r>
    <r>
      <rPr>
        <sz val="8"/>
        <color theme="0"/>
        <rFont val="BIZ UDPゴシック"/>
        <family val="3"/>
        <charset val="128"/>
      </rPr>
      <t>最長当該年度９月末まで</t>
    </r>
    <phoneticPr fontId="1"/>
  </si>
  <si>
    <t>生年月日</t>
    <rPh sb="0" eb="4">
      <t>セイネンガッピ</t>
    </rPh>
    <phoneticPr fontId="1"/>
  </si>
  <si>
    <r>
      <t>注３）　翌月払いの場合は、□内に</t>
    </r>
    <r>
      <rPr>
        <sz val="9"/>
        <rFont val="Segoe UI Symbol"/>
        <family val="2"/>
      </rPr>
      <t>✔</t>
    </r>
    <r>
      <rPr>
        <sz val="9"/>
        <rFont val="BIZ UDPゴシック"/>
        <family val="3"/>
        <charset val="128"/>
      </rPr>
      <t>を記入してください。</t>
    </r>
    <rPh sb="0" eb="1">
      <t>チュウ</t>
    </rPh>
    <rPh sb="4" eb="7">
      <t>ヨクゲツバラ</t>
    </rPh>
    <rPh sb="9" eb="11">
      <t>バアイ</t>
    </rPh>
    <rPh sb="14" eb="15">
      <t>ナイ</t>
    </rPh>
    <rPh sb="18" eb="20">
      <t>キニュウ</t>
    </rPh>
    <phoneticPr fontId="1"/>
  </si>
  <si>
    <t>年齢（採用日時点）</t>
    <rPh sb="0" eb="2">
      <t>ネンレイ</t>
    </rPh>
    <rPh sb="3" eb="8">
      <t>サイヨウビジテン</t>
    </rPh>
    <phoneticPr fontId="1"/>
  </si>
  <si>
    <t>就業の場所：名称（所在地）</t>
    <rPh sb="0" eb="2">
      <t>シュウギョウ</t>
    </rPh>
    <rPh sb="3" eb="5">
      <t>バショ</t>
    </rPh>
    <rPh sb="6" eb="8">
      <t>メイショウ</t>
    </rPh>
    <rPh sb="9" eb="12">
      <t>ショザイチ</t>
    </rPh>
    <phoneticPr fontId="1"/>
  </si>
  <si>
    <t>実績　</t>
    <rPh sb="0" eb="2">
      <t>ジッセキ</t>
    </rPh>
    <phoneticPr fontId="1"/>
  </si>
  <si>
    <t>注７)補助金額の積算は、①②のいずれか低い額となります。（千円未満切り捨て）</t>
    <rPh sb="0" eb="1">
      <t>チュウ</t>
    </rPh>
    <phoneticPr fontId="1"/>
  </si>
  <si>
    <t>注８)従業員が返還する奨学金について、返還を免除（全額・一部）される奨学金は、対象外となります。</t>
    <rPh sb="0" eb="1">
      <t>チュウ</t>
    </rPh>
    <rPh sb="3" eb="6">
      <t>ジュウギョウイン</t>
    </rPh>
    <rPh sb="7" eb="9">
      <t>ヘンカン</t>
    </rPh>
    <rPh sb="11" eb="14">
      <t>ショウガクキン</t>
    </rPh>
    <rPh sb="19" eb="21">
      <t>ヘンカン</t>
    </rPh>
    <rPh sb="22" eb="24">
      <t>メンジョ</t>
    </rPh>
    <rPh sb="25" eb="27">
      <t>ゼンガク</t>
    </rPh>
    <rPh sb="28" eb="30">
      <t>イチブ</t>
    </rPh>
    <rPh sb="34" eb="37">
      <t>ショウガクキン</t>
    </rPh>
    <rPh sb="39" eb="42">
      <t>タイショウガイ</t>
    </rPh>
    <phoneticPr fontId="1"/>
  </si>
  <si>
    <t>注９)以前勤務していた事業者で、支援対象者となっていた場合は、対象外となります。</t>
    <rPh sb="0" eb="1">
      <t>チュウ</t>
    </rPh>
    <rPh sb="11" eb="14">
      <t>ジギョウシャ</t>
    </rPh>
    <rPh sb="31" eb="34">
      <t>タイショウガイ</t>
    </rPh>
    <phoneticPr fontId="1"/>
  </si>
  <si>
    <r>
      <t xml:space="preserve">①②の低い額　注７
</t>
    </r>
    <r>
      <rPr>
        <b/>
        <sz val="10"/>
        <color rgb="FFFFFF00"/>
        <rFont val="BIZ UDPゴシック"/>
        <family val="3"/>
        <charset val="128"/>
      </rPr>
      <t>（千円未満切り捨て）</t>
    </r>
    <rPh sb="3" eb="4">
      <t>ヒク</t>
    </rPh>
    <rPh sb="5" eb="6">
      <t>ガク</t>
    </rPh>
    <rPh sb="11" eb="16">
      <t>センエンミマンキ</t>
    </rPh>
    <rPh sb="17" eb="18">
      <t>ス</t>
    </rPh>
    <phoneticPr fontId="1"/>
  </si>
  <si>
    <r>
      <t>奨学金名</t>
    </r>
    <r>
      <rPr>
        <sz val="10"/>
        <color theme="0"/>
        <rFont val="BIZ UDPゴシック"/>
        <family val="3"/>
        <charset val="128"/>
      </rPr>
      <t>　注８</t>
    </r>
    <rPh sb="0" eb="3">
      <t>ショウガクキン</t>
    </rPh>
    <rPh sb="3" eb="4">
      <t>メイ</t>
    </rPh>
    <rPh sb="5" eb="6">
      <t>チュウ</t>
    </rPh>
    <phoneticPr fontId="1"/>
  </si>
  <si>
    <t>　住所要件：　居住地（市内）</t>
    <rPh sb="1" eb="5">
      <t>ジュウショヨウケン</t>
    </rPh>
    <rPh sb="7" eb="10">
      <t>キョジュウチ</t>
    </rPh>
    <rPh sb="11" eb="13">
      <t>シナイ</t>
    </rPh>
    <phoneticPr fontId="1"/>
  </si>
  <si>
    <t>事業報告</t>
    <rPh sb="0" eb="2">
      <t>ジギョウ</t>
    </rPh>
    <rPh sb="2" eb="4">
      <t>ホウコク</t>
    </rPh>
    <phoneticPr fontId="1"/>
  </si>
  <si>
    <t>前勤務企業において支援を受けていない</t>
    <rPh sb="0" eb="1">
      <t>マエ</t>
    </rPh>
    <rPh sb="1" eb="3">
      <t>キンム</t>
    </rPh>
    <rPh sb="3" eb="5">
      <t>キギョウ</t>
    </rPh>
    <rPh sb="9" eb="11">
      <t>シエン</t>
    </rPh>
    <rPh sb="12" eb="13">
      <t>ウ</t>
    </rPh>
    <phoneticPr fontId="1"/>
  </si>
  <si>
    <t xml:space="preserve">○○支社
 （成田市●●） </t>
    <rPh sb="7" eb="10">
      <t>ナリタシ</t>
    </rPh>
    <phoneticPr fontId="1"/>
  </si>
  <si>
    <t>成田市××</t>
    <phoneticPr fontId="1"/>
  </si>
  <si>
    <t>●●株式会社</t>
    <rPh sb="2" eb="6">
      <t>カブシキガイシャ</t>
    </rPh>
    <phoneticPr fontId="1"/>
  </si>
  <si>
    <t>２　事業報告</t>
    <rPh sb="2" eb="6">
      <t>ジギョウホウコク</t>
    </rPh>
    <phoneticPr fontId="1"/>
  </si>
  <si>
    <t>を補助対象期間とする）</t>
    <rPh sb="1" eb="3">
      <t>ホジョ</t>
    </rPh>
    <rPh sb="3" eb="7">
      <t>タイショウキカン</t>
    </rPh>
    <phoneticPr fontId="1"/>
  </si>
  <si>
    <t>事業者名</t>
    <rPh sb="0" eb="3">
      <t>ジギョウシャ</t>
    </rPh>
    <rPh sb="3" eb="4">
      <t>メイ</t>
    </rPh>
    <phoneticPr fontId="1"/>
  </si>
  <si>
    <t>奨学金の返還支援開始日</t>
  </si>
  <si>
    <t>奨学金の返還支援開始日</t>
    <rPh sb="6" eb="8">
      <t>シエン</t>
    </rPh>
    <phoneticPr fontId="1"/>
  </si>
  <si>
    <t>正社員となった年月日
及び
奨学金の返還支援開始日</t>
  </si>
  <si>
    <r>
      <t xml:space="preserve">手当等の年間支給(b)
</t>
    </r>
    <r>
      <rPr>
        <b/>
        <sz val="11"/>
        <color rgb="FFFFFF00"/>
        <rFont val="BIZ UDPゴシック"/>
        <family val="3"/>
        <charset val="128"/>
      </rPr>
      <t>※補助対象期間内の
支給額を記載</t>
    </r>
    <rPh sb="13" eb="15">
      <t>ホジョ</t>
    </rPh>
    <rPh sb="15" eb="17">
      <t>タイショウ</t>
    </rPh>
    <rPh sb="17" eb="19">
      <t>キカン</t>
    </rPh>
    <rPh sb="19" eb="20">
      <t>ナイ</t>
    </rPh>
    <phoneticPr fontId="1"/>
  </si>
  <si>
    <t>①　上限8,000円×月数</t>
    <phoneticPr fontId="1"/>
  </si>
  <si>
    <t>第２号様式　成田空港の次代を担う若者の奨学金返還支援事業報告書（　　　　年度）</t>
    <rPh sb="0" eb="1">
      <t>ダイ</t>
    </rPh>
    <rPh sb="2" eb="3">
      <t>ゴウ</t>
    </rPh>
    <rPh sb="3" eb="5">
      <t>ヨウシキ</t>
    </rPh>
    <phoneticPr fontId="1"/>
  </si>
  <si>
    <t>現在、交付規則に規定する条件を満たす支援対象者であり、</t>
    <phoneticPr fontId="1"/>
  </si>
  <si>
    <t>以下のとおり、当事業者における規程等に基づき手当支給等を行ったことを報告します。</t>
    <rPh sb="0" eb="2">
      <t>イカ</t>
    </rPh>
    <rPh sb="7" eb="8">
      <t>トウ</t>
    </rPh>
    <rPh sb="8" eb="11">
      <t>ジギョウシャ</t>
    </rPh>
    <rPh sb="15" eb="18">
      <t>キテイナド</t>
    </rPh>
    <rPh sb="19" eb="20">
      <t>モト</t>
    </rPh>
    <rPh sb="22" eb="24">
      <t>テアテ</t>
    </rPh>
    <rPh sb="24" eb="26">
      <t>シキュウ</t>
    </rPh>
    <rPh sb="26" eb="27">
      <t>トウ</t>
    </rPh>
    <rPh sb="28" eb="29">
      <t>オコナ</t>
    </rPh>
    <rPh sb="34" eb="36">
      <t>ホウコク</t>
    </rPh>
    <phoneticPr fontId="1"/>
  </si>
  <si>
    <t>補助対象期間の返還額（a）</t>
    <phoneticPr fontId="1"/>
  </si>
  <si>
    <t>注９)過去に本補助金に係る奨学金返還支援を受けたことがある場合は対象外となります（継続支援対象者を除く。）。</t>
    <rPh sb="0" eb="1">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</si>
</sst>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color theme="1"/>
      <name val="ＭＳ Ｐゴシック"/>
      <family val="2"/>
      <charset val="128"/>
      <scheme val="minor"/>
    </font>
    <font>
      <sz val="11"/>
      <name val="BIZ UDPゴシック"/>
      <family val="3"/>
      <charset val="128"/>
    </font>
    <font>
      <sz val="14"/>
      <name val="BIZ UDPゴシック"/>
      <family val="3"/>
      <charset val="128"/>
    </font>
    <font>
      <b/>
      <sz val="14"/>
      <name val="BIZ UDPゴシック"/>
      <family val="3"/>
      <charset val="128"/>
    </font>
    <font>
      <sz val="12"/>
      <name val="BIZ UDPゴシック"/>
      <family val="3"/>
      <charset val="128"/>
    </font>
    <font>
      <sz val="36"/>
      <name val="BIZ UDPゴシック"/>
      <family val="3"/>
      <charset val="128"/>
    </font>
    <font>
      <b/>
      <sz val="12"/>
      <name val="BIZ UDPゴシック"/>
      <family val="3"/>
      <charset val="128"/>
    </font>
    <font>
      <sz val="10"/>
      <name val="BIZ UDPゴシック"/>
      <family val="3"/>
      <charset val="128"/>
    </font>
    <font>
      <sz val="8"/>
      <name val="BIZ UDPゴシック"/>
      <family val="3"/>
      <charset val="128"/>
    </font>
    <font>
      <sz val="9"/>
      <name val="BIZ UDPゴシック"/>
      <family val="3"/>
      <charset val="128"/>
    </font>
    <font>
      <sz val="16"/>
      <name val="BIZ UDPゴシック"/>
      <family val="3"/>
      <charset val="128"/>
    </font>
    <font>
      <strike/>
      <sz val="11"/>
      <name val="BIZ UDPゴシック"/>
      <family val="3"/>
      <charset val="128"/>
    </font>
    <font>
      <b/>
      <sz val="9"/>
      <name val="BIZ UDPゴシック"/>
      <family val="3"/>
      <charset val="128"/>
    </font>
    <font>
      <sz val="9"/>
      <name val="Segoe UI Symbol"/>
      <family val="2"/>
    </font>
    <font>
      <sz val="10"/>
      <name val="Segoe UI Symbol"/>
      <family val="2"/>
    </font>
    <font>
      <b/>
      <sz val="10"/>
      <name val="BIZ UDPゴシック"/>
      <family val="3"/>
      <charset val="128"/>
    </font>
    <font>
      <sz val="11"/>
      <color theme="0"/>
      <name val="BIZ UDPゴシック"/>
      <family val="3"/>
      <charset val="128"/>
    </font>
    <font>
      <b/>
      <sz val="14"/>
      <color theme="0"/>
      <name val="BIZ UDPゴシック"/>
      <family val="3"/>
      <charset val="128"/>
    </font>
    <font>
      <sz val="10"/>
      <color theme="0"/>
      <name val="BIZ UDPゴシック"/>
      <family val="3"/>
      <charset val="128"/>
    </font>
    <font>
      <sz val="8"/>
      <color theme="0"/>
      <name val="BIZ UDPゴシック"/>
      <family val="3"/>
      <charset val="128"/>
    </font>
    <font>
      <sz val="12"/>
      <color theme="0"/>
      <name val="BIZ UDPゴシック"/>
      <family val="3"/>
      <charset val="128"/>
    </font>
    <font>
      <sz val="9"/>
      <color theme="0"/>
      <name val="BIZ UDPゴシック"/>
      <family val="3"/>
      <charset val="128"/>
    </font>
    <font>
      <b/>
      <sz val="10"/>
      <color rgb="FFFFFF00"/>
      <name val="BIZ UDPゴシック"/>
      <family val="3"/>
      <charset val="128"/>
    </font>
    <font>
      <b/>
      <sz val="11"/>
      <name val="BIZ UDPゴシック"/>
      <family val="3"/>
      <charset val="128"/>
    </font>
    <font>
      <sz val="14"/>
      <name val="Segoe UI Symbol"/>
      <family val="3"/>
    </font>
    <font>
      <sz val="12"/>
      <color theme="1"/>
      <name val="BIZ UDPゴシック"/>
      <family val="3"/>
      <charset val="128"/>
    </font>
    <font>
      <sz val="11"/>
      <color theme="1"/>
      <name val="BIZ UDPゴシック"/>
      <family val="3"/>
      <charset val="128"/>
    </font>
    <font>
      <sz val="11"/>
      <name val="Segoe UI Symbol"/>
      <family val="2"/>
    </font>
    <font>
      <sz val="20"/>
      <name val="Segoe UI Symbol"/>
      <family val="2"/>
    </font>
    <font>
      <b/>
      <sz val="11"/>
      <color rgb="FFFFFF00"/>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4" tint="-0.249977111117893"/>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59">
    <xf numFmtId="0" fontId="0" fillId="0" borderId="0" xfId="0">
      <alignment vertical="center"/>
    </xf>
    <xf numFmtId="0" fontId="2" fillId="0" borderId="0" xfId="0" applyFont="1">
      <alignment vertical="center"/>
    </xf>
    <xf numFmtId="0" fontId="4" fillId="2" borderId="0" xfId="0" applyFont="1" applyFill="1">
      <alignment vertical="center"/>
    </xf>
    <xf numFmtId="14" fontId="4" fillId="0" borderId="0" xfId="0" applyNumberFormat="1" applyFont="1">
      <alignment vertical="center"/>
    </xf>
    <xf numFmtId="0" fontId="4" fillId="0" borderId="0" xfId="0" applyFont="1">
      <alignment vertical="center"/>
    </xf>
    <xf numFmtId="0" fontId="5" fillId="2" borderId="0" xfId="0" applyFont="1" applyFill="1">
      <alignment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4" fillId="2" borderId="6" xfId="0" applyFont="1" applyFill="1" applyBorder="1">
      <alignment vertical="center"/>
    </xf>
    <xf numFmtId="0" fontId="4" fillId="2" borderId="5" xfId="0" applyFont="1" applyFill="1" applyBorder="1">
      <alignment vertical="center"/>
    </xf>
    <xf numFmtId="0" fontId="6" fillId="2" borderId="14" xfId="0" applyFont="1" applyFill="1" applyBorder="1" applyAlignment="1">
      <alignment horizontal="center" vertical="center"/>
    </xf>
    <xf numFmtId="0" fontId="5" fillId="2" borderId="9" xfId="0" applyFont="1" applyFill="1" applyBorder="1" applyAlignment="1">
      <alignment horizontal="center" vertical="center"/>
    </xf>
    <xf numFmtId="0" fontId="4" fillId="2" borderId="9" xfId="0" applyFont="1" applyFill="1" applyBorder="1">
      <alignment vertical="center"/>
    </xf>
    <xf numFmtId="0" fontId="4" fillId="2" borderId="10" xfId="0" applyFont="1" applyFill="1" applyBorder="1">
      <alignment vertical="center"/>
    </xf>
    <xf numFmtId="0" fontId="7" fillId="2" borderId="0" xfId="0" applyFont="1" applyFill="1">
      <alignment vertical="center"/>
    </xf>
    <xf numFmtId="0" fontId="4" fillId="2" borderId="14" xfId="0" applyFont="1" applyFill="1" applyBorder="1">
      <alignment vertical="center"/>
    </xf>
    <xf numFmtId="0" fontId="5" fillId="2" borderId="11" xfId="0" applyFont="1" applyFill="1" applyBorder="1">
      <alignment vertical="center"/>
    </xf>
    <xf numFmtId="0" fontId="6"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0" xfId="0" applyFont="1" applyFill="1" applyAlignment="1">
      <alignment horizontal="right" vertical="center"/>
    </xf>
    <xf numFmtId="0" fontId="9" fillId="2" borderId="0" xfId="0" applyFont="1" applyFill="1" applyAlignment="1">
      <alignment horizontal="center" vertical="center"/>
    </xf>
    <xf numFmtId="0" fontId="4" fillId="2" borderId="8" xfId="0" applyFont="1" applyFill="1" applyBorder="1">
      <alignment vertical="center"/>
    </xf>
    <xf numFmtId="0" fontId="5"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4" fillId="4" borderId="0" xfId="0" applyFont="1" applyFill="1">
      <alignment vertical="center"/>
    </xf>
    <xf numFmtId="0" fontId="12" fillId="2" borderId="0" xfId="0" applyFont="1" applyFill="1">
      <alignment vertical="center"/>
    </xf>
    <xf numFmtId="58" fontId="4" fillId="2" borderId="9" xfId="0" applyNumberFormat="1" applyFont="1" applyFill="1" applyBorder="1" applyAlignment="1">
      <alignment horizontal="right" vertical="center"/>
    </xf>
    <xf numFmtId="0" fontId="4" fillId="2" borderId="0" xfId="0" applyFont="1" applyFill="1" applyAlignment="1">
      <alignment horizontal="center" vertical="center"/>
    </xf>
    <xf numFmtId="58" fontId="4" fillId="2" borderId="9" xfId="0" applyNumberFormat="1" applyFont="1" applyFill="1" applyBorder="1">
      <alignment vertical="center"/>
    </xf>
    <xf numFmtId="0" fontId="4" fillId="2" borderId="5" xfId="0" applyFont="1" applyFill="1" applyBorder="1" applyAlignment="1">
      <alignment horizontal="center" vertical="center"/>
    </xf>
    <xf numFmtId="0" fontId="4" fillId="2" borderId="7" xfId="0" applyFont="1" applyFill="1" applyBorder="1">
      <alignment vertical="center"/>
    </xf>
    <xf numFmtId="0" fontId="4" fillId="0" borderId="0" xfId="0" applyFont="1" applyAlignment="1">
      <alignment horizontal="right" vertical="center"/>
    </xf>
    <xf numFmtId="0" fontId="4" fillId="2" borderId="11" xfId="0" applyFont="1" applyFill="1" applyBorder="1">
      <alignment vertical="center"/>
    </xf>
    <xf numFmtId="0" fontId="10" fillId="2" borderId="6" xfId="0" applyFont="1" applyFill="1" applyBorder="1">
      <alignment vertical="center"/>
    </xf>
    <xf numFmtId="0" fontId="14" fillId="2" borderId="5" xfId="0" applyFont="1" applyFill="1" applyBorder="1">
      <alignment vertical="center"/>
    </xf>
    <xf numFmtId="38" fontId="4" fillId="2" borderId="6" xfId="1" applyFont="1" applyFill="1" applyBorder="1" applyAlignment="1">
      <alignment vertical="center"/>
    </xf>
    <xf numFmtId="38" fontId="4" fillId="2" borderId="5" xfId="1" applyFont="1" applyFill="1" applyBorder="1" applyAlignment="1">
      <alignment vertical="center"/>
    </xf>
    <xf numFmtId="0" fontId="4" fillId="2" borderId="14" xfId="0" applyFont="1" applyFill="1" applyBorder="1" applyAlignment="1">
      <alignment horizontal="right" vertical="center"/>
    </xf>
    <xf numFmtId="0" fontId="4" fillId="2" borderId="11" xfId="0" applyFont="1" applyFill="1" applyBorder="1" applyAlignment="1" applyProtection="1">
      <alignment horizontal="left" vertical="center" wrapText="1"/>
      <protection locked="0"/>
    </xf>
    <xf numFmtId="0" fontId="10" fillId="2" borderId="11" xfId="0" applyFont="1" applyFill="1" applyBorder="1">
      <alignment vertical="center"/>
    </xf>
    <xf numFmtId="0" fontId="14" fillId="2" borderId="0" xfId="0" applyFont="1" applyFill="1">
      <alignment vertical="center"/>
    </xf>
    <xf numFmtId="38" fontId="4" fillId="2" borderId="11" xfId="1" applyFont="1" applyFill="1" applyBorder="1" applyAlignment="1">
      <alignment vertical="center"/>
    </xf>
    <xf numFmtId="38" fontId="4" fillId="2" borderId="0" xfId="1" applyFont="1" applyFill="1" applyBorder="1" applyAlignment="1">
      <alignment vertical="center"/>
    </xf>
    <xf numFmtId="0" fontId="10" fillId="2" borderId="26" xfId="0" applyFont="1" applyFill="1" applyBorder="1" applyAlignment="1">
      <alignment horizontal="right" vertical="center"/>
    </xf>
    <xf numFmtId="0" fontId="10" fillId="2" borderId="27" xfId="0" applyFont="1" applyFill="1" applyBorder="1" applyAlignment="1">
      <alignment vertical="center" shrinkToFit="1"/>
    </xf>
    <xf numFmtId="0" fontId="4" fillId="2" borderId="11" xfId="0" applyFont="1" applyFill="1" applyBorder="1" applyAlignment="1" applyProtection="1">
      <alignment vertical="center" wrapText="1"/>
      <protection locked="0"/>
    </xf>
    <xf numFmtId="0" fontId="4" fillId="2" borderId="11" xfId="0" applyFont="1" applyFill="1" applyBorder="1" applyAlignment="1">
      <alignment horizontal="left" vertical="center"/>
    </xf>
    <xf numFmtId="0" fontId="4" fillId="2" borderId="37" xfId="0" applyFont="1" applyFill="1" applyBorder="1">
      <alignment vertical="center"/>
    </xf>
    <xf numFmtId="0" fontId="4" fillId="2" borderId="38" xfId="0" applyFont="1" applyFill="1" applyBorder="1">
      <alignment vertical="center"/>
    </xf>
    <xf numFmtId="0" fontId="4" fillId="2" borderId="39" xfId="0" applyFont="1" applyFill="1" applyBorder="1">
      <alignment vertical="center"/>
    </xf>
    <xf numFmtId="0" fontId="10" fillId="2" borderId="11" xfId="0" applyFont="1" applyFill="1" applyBorder="1" applyAlignment="1">
      <alignment horizontal="left" vertical="center"/>
    </xf>
    <xf numFmtId="0" fontId="4" fillId="3" borderId="38" xfId="0" applyFont="1" applyFill="1" applyBorder="1" applyAlignment="1" applyProtection="1">
      <alignment horizontal="center" vertical="center"/>
      <protection locked="0"/>
    </xf>
    <xf numFmtId="0" fontId="4" fillId="3" borderId="39" xfId="0" applyFont="1" applyFill="1" applyBorder="1" applyAlignment="1" applyProtection="1">
      <alignment horizontal="center" vertical="center"/>
      <protection locked="0"/>
    </xf>
    <xf numFmtId="0" fontId="11" fillId="2" borderId="40" xfId="0" applyFont="1" applyFill="1" applyBorder="1">
      <alignment vertical="center"/>
    </xf>
    <xf numFmtId="0" fontId="4" fillId="2" borderId="41" xfId="0" applyFont="1" applyFill="1" applyBorder="1">
      <alignment vertical="center"/>
    </xf>
    <xf numFmtId="0" fontId="4" fillId="2" borderId="42" xfId="0" applyFont="1" applyFill="1" applyBorder="1">
      <alignment vertical="center"/>
    </xf>
    <xf numFmtId="38" fontId="4" fillId="0" borderId="0" xfId="1" applyFont="1" applyFill="1" applyBorder="1" applyAlignment="1" applyProtection="1">
      <alignment vertical="center"/>
      <protection locked="0"/>
    </xf>
    <xf numFmtId="0" fontId="10" fillId="2" borderId="0" xfId="0" applyFont="1" applyFill="1">
      <alignment vertical="center"/>
    </xf>
    <xf numFmtId="38" fontId="4" fillId="2" borderId="8" xfId="1" applyFont="1" applyFill="1" applyBorder="1" applyAlignment="1">
      <alignment vertical="center"/>
    </xf>
    <xf numFmtId="38" fontId="4" fillId="2" borderId="9" xfId="1" applyFont="1" applyFill="1" applyBorder="1" applyAlignment="1">
      <alignment vertical="center"/>
    </xf>
    <xf numFmtId="0" fontId="15" fillId="2" borderId="0" xfId="0" applyFont="1" applyFill="1" applyAlignment="1">
      <alignment horizontal="left" vertical="top"/>
    </xf>
    <xf numFmtId="0" fontId="4" fillId="2" borderId="5" xfId="0" applyFont="1" applyFill="1" applyBorder="1" applyAlignment="1">
      <alignment horizontal="right" vertical="center"/>
    </xf>
    <xf numFmtId="0" fontId="12" fillId="2" borderId="0" xfId="0" applyFont="1" applyFill="1" applyAlignment="1">
      <alignment vertical="top" wrapText="1"/>
    </xf>
    <xf numFmtId="0" fontId="10" fillId="2" borderId="0" xfId="0" applyFont="1" applyFill="1" applyAlignment="1" applyProtection="1">
      <alignment horizontal="distributed" vertical="center" wrapText="1"/>
      <protection locked="0"/>
    </xf>
    <xf numFmtId="0" fontId="10" fillId="2" borderId="0" xfId="0" applyFont="1" applyFill="1" applyAlignment="1" applyProtection="1">
      <alignment horizontal="left" vertical="center" shrinkToFit="1"/>
      <protection locked="0"/>
    </xf>
    <xf numFmtId="0" fontId="10" fillId="2" borderId="0" xfId="0" applyFont="1" applyFill="1" applyProtection="1">
      <alignment vertical="center"/>
      <protection locked="0"/>
    </xf>
    <xf numFmtId="0" fontId="10" fillId="2" borderId="0" xfId="0" applyFont="1" applyFill="1" applyAlignment="1" applyProtection="1">
      <alignment horizontal="left" vertical="center"/>
      <protection locked="0"/>
    </xf>
    <xf numFmtId="0" fontId="12" fillId="2" borderId="0" xfId="0" applyFont="1" applyFill="1" applyAlignment="1" applyProtection="1">
      <alignment horizontal="left" vertical="center" wrapText="1"/>
      <protection locked="0"/>
    </xf>
    <xf numFmtId="0" fontId="18" fillId="2" borderId="0" xfId="0" applyFont="1" applyFill="1" applyAlignment="1" applyProtection="1">
      <alignment horizontal="left" vertical="top"/>
      <protection locked="0"/>
    </xf>
    <xf numFmtId="0" fontId="13" fillId="4" borderId="1" xfId="0" applyFont="1" applyFill="1" applyBorder="1" applyAlignment="1" applyProtection="1">
      <alignment horizontal="center" vertical="center" shrinkToFit="1"/>
      <protection locked="0"/>
    </xf>
    <xf numFmtId="0" fontId="19" fillId="6" borderId="5" xfId="0" applyFont="1" applyFill="1" applyBorder="1">
      <alignment vertical="center"/>
    </xf>
    <xf numFmtId="0" fontId="19" fillId="6" borderId="9" xfId="0" applyFont="1" applyFill="1" applyBorder="1">
      <alignment vertical="center"/>
    </xf>
    <xf numFmtId="0" fontId="19" fillId="6" borderId="7" xfId="0" applyFont="1" applyFill="1" applyBorder="1">
      <alignment vertical="center"/>
    </xf>
    <xf numFmtId="0" fontId="23" fillId="6" borderId="11" xfId="0" applyFont="1" applyFill="1" applyBorder="1" applyAlignment="1">
      <alignment horizontal="center" vertical="center" shrinkToFit="1"/>
    </xf>
    <xf numFmtId="0" fontId="23" fillId="6" borderId="14" xfId="0" applyFont="1" applyFill="1" applyBorder="1" applyAlignment="1">
      <alignment horizontal="center" vertical="center" shrinkToFit="1"/>
    </xf>
    <xf numFmtId="0" fontId="19" fillId="6" borderId="10" xfId="0" applyFont="1" applyFill="1" applyBorder="1">
      <alignment vertical="center"/>
    </xf>
    <xf numFmtId="0" fontId="24" fillId="6" borderId="31" xfId="0" applyFont="1" applyFill="1" applyBorder="1" applyAlignment="1">
      <alignment vertical="center" wrapText="1"/>
    </xf>
    <xf numFmtId="0" fontId="24" fillId="6" borderId="32" xfId="0" applyFont="1" applyFill="1" applyBorder="1" applyAlignment="1">
      <alignment vertical="center" wrapText="1"/>
    </xf>
    <xf numFmtId="0" fontId="23" fillId="6" borderId="32" xfId="0" applyFont="1" applyFill="1" applyBorder="1" applyAlignment="1">
      <alignment horizontal="center" vertical="center" wrapText="1"/>
    </xf>
    <xf numFmtId="0" fontId="23" fillId="6" borderId="32" xfId="0" applyFont="1" applyFill="1" applyBorder="1" applyAlignment="1">
      <alignment horizontal="right" vertical="center" wrapText="1"/>
    </xf>
    <xf numFmtId="0" fontId="24" fillId="6" borderId="33" xfId="0" applyFont="1" applyFill="1" applyBorder="1" applyAlignment="1">
      <alignment vertical="center" wrapText="1"/>
    </xf>
    <xf numFmtId="0" fontId="19" fillId="6" borderId="11" xfId="0" applyFont="1" applyFill="1" applyBorder="1">
      <alignment vertical="center"/>
    </xf>
    <xf numFmtId="0" fontId="19" fillId="6" borderId="0" xfId="0" applyFont="1" applyFill="1">
      <alignment vertical="center"/>
    </xf>
    <xf numFmtId="0" fontId="19" fillId="6" borderId="14" xfId="0" applyFont="1" applyFill="1" applyBorder="1">
      <alignment vertical="center"/>
    </xf>
    <xf numFmtId="0" fontId="12" fillId="2" borderId="11" xfId="0" applyFont="1" applyFill="1" applyBorder="1" applyAlignment="1">
      <alignment vertical="top" wrapText="1"/>
    </xf>
    <xf numFmtId="0" fontId="12" fillId="2" borderId="14" xfId="0" applyFont="1" applyFill="1" applyBorder="1" applyAlignment="1">
      <alignment vertical="top" wrapText="1"/>
    </xf>
    <xf numFmtId="0" fontId="10" fillId="2" borderId="8" xfId="0" applyFont="1" applyFill="1" applyBorder="1" applyAlignment="1">
      <alignment horizontal="right" vertical="center"/>
    </xf>
    <xf numFmtId="0" fontId="10" fillId="2" borderId="26" xfId="0" applyFont="1" applyFill="1" applyBorder="1" applyAlignment="1">
      <alignment horizontal="right" vertical="center" shrinkToFit="1"/>
    </xf>
    <xf numFmtId="0" fontId="4" fillId="3" borderId="0" xfId="0" applyFont="1" applyFill="1">
      <alignment vertical="center"/>
    </xf>
    <xf numFmtId="0" fontId="4" fillId="5" borderId="0" xfId="0" applyFont="1" applyFill="1">
      <alignment vertical="center"/>
    </xf>
    <xf numFmtId="0" fontId="26" fillId="2" borderId="0" xfId="0" applyFont="1" applyFill="1">
      <alignment vertical="center"/>
    </xf>
    <xf numFmtId="0" fontId="4" fillId="2" borderId="0" xfId="0" applyFont="1" applyFill="1" applyAlignment="1">
      <alignment horizontal="right" vertical="center"/>
    </xf>
    <xf numFmtId="0" fontId="4" fillId="2" borderId="0" xfId="0" applyFont="1" applyFill="1" applyAlignment="1">
      <alignment vertical="center" wrapText="1"/>
    </xf>
    <xf numFmtId="0" fontId="8" fillId="2" borderId="0" xfId="0" applyFont="1" applyFill="1" applyAlignment="1">
      <alignment vertical="center" wrapText="1"/>
    </xf>
    <xf numFmtId="0" fontId="8" fillId="2" borderId="0" xfId="0" applyFont="1" applyFill="1">
      <alignment vertical="center"/>
    </xf>
    <xf numFmtId="0" fontId="7" fillId="2" borderId="0" xfId="0" applyFont="1" applyFill="1" applyAlignment="1">
      <alignment horizontal="left" vertical="center" wrapText="1"/>
    </xf>
    <xf numFmtId="58" fontId="28" fillId="3" borderId="0" xfId="0" applyNumberFormat="1" applyFont="1" applyFill="1" applyAlignment="1">
      <alignment horizontal="center" vertical="center"/>
    </xf>
    <xf numFmtId="58" fontId="4" fillId="3" borderId="11" xfId="0" applyNumberFormat="1" applyFont="1" applyFill="1" applyBorder="1" applyAlignment="1">
      <alignment horizontal="center" vertical="center"/>
    </xf>
    <xf numFmtId="58" fontId="4" fillId="3" borderId="0" xfId="0" applyNumberFormat="1" applyFont="1" applyFill="1" applyAlignment="1">
      <alignment horizontal="center" vertical="center"/>
    </xf>
    <xf numFmtId="58" fontId="4" fillId="3" borderId="14" xfId="0" applyNumberFormat="1" applyFont="1" applyFill="1" applyBorder="1" applyAlignment="1">
      <alignment horizontal="center" vertical="center"/>
    </xf>
    <xf numFmtId="0" fontId="10" fillId="2" borderId="11" xfId="0" applyFont="1" applyFill="1" applyBorder="1" applyAlignment="1">
      <alignment horizontal="center" vertical="center"/>
    </xf>
    <xf numFmtId="0" fontId="10" fillId="2" borderId="0" xfId="0" applyFont="1" applyFill="1" applyAlignment="1">
      <alignment horizontal="center" vertical="center"/>
    </xf>
    <xf numFmtId="0" fontId="10" fillId="2" borderId="14" xfId="0" applyFont="1" applyFill="1" applyBorder="1" applyAlignment="1">
      <alignment horizontal="center" vertical="center"/>
    </xf>
    <xf numFmtId="0" fontId="12" fillId="2" borderId="25"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12" fillId="3" borderId="11" xfId="0" applyFont="1" applyFill="1" applyBorder="1" applyAlignment="1" applyProtection="1">
      <alignment horizontal="center" vertical="center"/>
      <protection locked="0"/>
    </xf>
    <xf numFmtId="0" fontId="12" fillId="3" borderId="0" xfId="0" applyFont="1" applyFill="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14" xfId="0" applyFont="1" applyFill="1" applyBorder="1" applyAlignment="1" applyProtection="1">
      <alignment horizontal="center" vertical="center"/>
      <protection locked="0"/>
    </xf>
    <xf numFmtId="0" fontId="4" fillId="3" borderId="6" xfId="0" applyFont="1" applyFill="1" applyBorder="1" applyAlignment="1" applyProtection="1">
      <alignment horizontal="center" vertical="center" wrapText="1"/>
      <protection locked="0"/>
    </xf>
    <xf numFmtId="0" fontId="4" fillId="3" borderId="5" xfId="0" applyFont="1" applyFill="1" applyBorder="1" applyAlignment="1" applyProtection="1">
      <alignment horizontal="center" vertical="center" wrapText="1"/>
      <protection locked="0"/>
    </xf>
    <xf numFmtId="0" fontId="4" fillId="3" borderId="7" xfId="0" applyFont="1" applyFill="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protection locked="0"/>
    </xf>
    <xf numFmtId="0" fontId="4" fillId="3" borderId="0" xfId="0" applyFont="1" applyFill="1" applyAlignment="1" applyProtection="1">
      <alignment horizontal="center" vertical="center" wrapText="1"/>
      <protection locked="0"/>
    </xf>
    <xf numFmtId="0" fontId="4" fillId="3" borderId="14" xfId="0" applyFont="1" applyFill="1" applyBorder="1" applyAlignment="1" applyProtection="1">
      <alignment horizontal="center" vertical="center" wrapText="1"/>
      <protection locked="0"/>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2" borderId="12"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30" xfId="0" applyFont="1" applyFill="1" applyBorder="1" applyAlignment="1">
      <alignment horizontal="center" vertical="center"/>
    </xf>
    <xf numFmtId="3" fontId="4" fillId="2" borderId="0" xfId="0" applyNumberFormat="1" applyFont="1" applyFill="1">
      <alignment vertical="center"/>
    </xf>
    <xf numFmtId="3" fontId="4" fillId="2" borderId="14" xfId="0" applyNumberFormat="1" applyFont="1" applyFill="1" applyBorder="1">
      <alignment vertical="center"/>
    </xf>
    <xf numFmtId="0" fontId="12" fillId="3" borderId="11"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12" fillId="3" borderId="8" xfId="0" applyFont="1" applyFill="1" applyBorder="1" applyAlignment="1" applyProtection="1">
      <alignment horizontal="center" vertical="center" wrapText="1"/>
      <protection locked="0"/>
    </xf>
    <xf numFmtId="0" fontId="12" fillId="3" borderId="9" xfId="0" applyFont="1" applyFill="1" applyBorder="1" applyAlignment="1" applyProtection="1">
      <alignment horizontal="center" vertical="center" wrapText="1"/>
      <protection locked="0"/>
    </xf>
    <xf numFmtId="0" fontId="12" fillId="3" borderId="10" xfId="0" applyFont="1" applyFill="1" applyBorder="1" applyAlignment="1" applyProtection="1">
      <alignment horizontal="center" vertical="center" wrapText="1"/>
      <protection locked="0"/>
    </xf>
    <xf numFmtId="0" fontId="12" fillId="3" borderId="37" xfId="0" applyFont="1" applyFill="1" applyBorder="1" applyAlignment="1" applyProtection="1">
      <alignment horizontal="right" vertical="center"/>
      <protection locked="0"/>
    </xf>
    <xf numFmtId="0" fontId="12" fillId="3" borderId="38" xfId="0" applyFont="1" applyFill="1" applyBorder="1" applyAlignment="1" applyProtection="1">
      <alignment horizontal="right" vertical="center"/>
      <protection locked="0"/>
    </xf>
    <xf numFmtId="58" fontId="4" fillId="3" borderId="11" xfId="0" applyNumberFormat="1" applyFont="1" applyFill="1" applyBorder="1" applyAlignment="1" applyProtection="1">
      <alignment horizontal="center" vertical="center"/>
      <protection locked="0"/>
    </xf>
    <xf numFmtId="58" fontId="4" fillId="3" borderId="0" xfId="0" applyNumberFormat="1" applyFont="1" applyFill="1" applyAlignment="1" applyProtection="1">
      <alignment horizontal="center" vertical="center"/>
      <protection locked="0"/>
    </xf>
    <xf numFmtId="58" fontId="4" fillId="3" borderId="14" xfId="0" applyNumberFormat="1" applyFont="1" applyFill="1" applyBorder="1" applyAlignment="1" applyProtection="1">
      <alignment horizontal="center" vertical="center"/>
      <protection locked="0"/>
    </xf>
    <xf numFmtId="58" fontId="4" fillId="3" borderId="25" xfId="0" applyNumberFormat="1" applyFont="1" applyFill="1" applyBorder="1" applyAlignment="1" applyProtection="1">
      <alignment horizontal="center" vertical="center"/>
      <protection locked="0"/>
    </xf>
    <xf numFmtId="58" fontId="4" fillId="3" borderId="26" xfId="0" applyNumberFormat="1" applyFont="1" applyFill="1" applyBorder="1" applyAlignment="1" applyProtection="1">
      <alignment horizontal="center" vertical="center"/>
      <protection locked="0"/>
    </xf>
    <xf numFmtId="58" fontId="4" fillId="3" borderId="27" xfId="0" applyNumberFormat="1" applyFont="1" applyFill="1" applyBorder="1" applyAlignment="1" applyProtection="1">
      <alignment horizontal="center" vertical="center"/>
      <protection locked="0"/>
    </xf>
    <xf numFmtId="38" fontId="4" fillId="2" borderId="0" xfId="1" applyFont="1" applyFill="1" applyBorder="1" applyAlignment="1">
      <alignment horizontal="right" vertical="center"/>
    </xf>
    <xf numFmtId="0" fontId="4" fillId="3" borderId="40" xfId="0" applyFont="1" applyFill="1" applyBorder="1" applyAlignment="1" applyProtection="1">
      <alignment horizontal="center" vertical="center" shrinkToFit="1"/>
      <protection locked="0"/>
    </xf>
    <xf numFmtId="0" fontId="4" fillId="3" borderId="41" xfId="0" applyFont="1" applyFill="1" applyBorder="1" applyAlignment="1" applyProtection="1">
      <alignment horizontal="center" vertical="center" shrinkToFit="1"/>
      <protection locked="0"/>
    </xf>
    <xf numFmtId="0" fontId="4" fillId="3" borderId="43" xfId="0" applyFont="1" applyFill="1" applyBorder="1" applyAlignment="1" applyProtection="1">
      <alignment horizontal="center" vertical="center" shrinkToFit="1"/>
      <protection locked="0"/>
    </xf>
    <xf numFmtId="0" fontId="4" fillId="3" borderId="44" xfId="0" applyFont="1" applyFill="1" applyBorder="1" applyAlignment="1" applyProtection="1">
      <alignment horizontal="center" vertical="center" shrinkToFit="1"/>
      <protection locked="0"/>
    </xf>
    <xf numFmtId="0" fontId="10" fillId="5" borderId="11" xfId="0" applyFont="1" applyFill="1" applyBorder="1" applyAlignment="1">
      <alignment horizontal="left" vertical="center" wrapText="1"/>
    </xf>
    <xf numFmtId="0" fontId="10" fillId="5" borderId="0" xfId="0" applyFont="1" applyFill="1" applyAlignment="1">
      <alignment horizontal="left" vertical="center" wrapText="1"/>
    </xf>
    <xf numFmtId="0" fontId="10" fillId="5" borderId="14"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10" fillId="5" borderId="10" xfId="0" applyFont="1" applyFill="1" applyBorder="1" applyAlignment="1">
      <alignment horizontal="left" vertical="center" wrapText="1"/>
    </xf>
    <xf numFmtId="0" fontId="12" fillId="3" borderId="8" xfId="0" applyFont="1" applyFill="1" applyBorder="1" applyAlignment="1" applyProtection="1">
      <alignment horizontal="right" vertical="center"/>
      <protection locked="0"/>
    </xf>
    <xf numFmtId="0" fontId="12" fillId="3" borderId="10" xfId="0" applyFont="1" applyFill="1" applyBorder="1" applyAlignment="1" applyProtection="1">
      <alignment horizontal="right" vertical="center"/>
      <protection locked="0"/>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3" borderId="6"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7"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10" fillId="2" borderId="6"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7" xfId="0" applyFont="1" applyFill="1" applyBorder="1" applyAlignment="1">
      <alignment horizontal="center" vertical="center"/>
    </xf>
    <xf numFmtId="0" fontId="4" fillId="2" borderId="6"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12" fillId="3" borderId="6" xfId="0" applyFont="1" applyFill="1" applyBorder="1" applyAlignment="1" applyProtection="1">
      <alignment horizontal="center" vertical="center" wrapText="1"/>
      <protection locked="0"/>
    </xf>
    <xf numFmtId="0" fontId="12" fillId="3" borderId="5" xfId="0" applyFont="1" applyFill="1" applyBorder="1" applyAlignment="1" applyProtection="1">
      <alignment horizontal="center" vertical="center" wrapText="1"/>
      <protection locked="0"/>
    </xf>
    <xf numFmtId="0" fontId="12" fillId="3" borderId="7" xfId="0" applyFont="1" applyFill="1" applyBorder="1" applyAlignment="1" applyProtection="1">
      <alignment horizontal="center" vertical="center" wrapText="1"/>
      <protection locked="0"/>
    </xf>
    <xf numFmtId="0" fontId="31" fillId="4" borderId="1" xfId="0" applyFont="1" applyFill="1" applyBorder="1" applyAlignment="1" applyProtection="1">
      <alignment horizontal="center" vertical="center" wrapText="1"/>
      <protection locked="0"/>
    </xf>
    <xf numFmtId="3" fontId="4" fillId="2" borderId="0" xfId="0" applyNumberFormat="1" applyFont="1" applyFill="1" applyAlignment="1" applyProtection="1">
      <alignment horizontal="right" vertical="center"/>
      <protection locked="0"/>
    </xf>
    <xf numFmtId="3" fontId="4" fillId="2" borderId="0" xfId="0" applyNumberFormat="1" applyFont="1" applyFill="1" applyAlignment="1">
      <alignment horizontal="right" vertical="center"/>
    </xf>
    <xf numFmtId="3" fontId="4" fillId="3" borderId="0" xfId="0" applyNumberFormat="1" applyFont="1" applyFill="1" applyAlignment="1">
      <alignment horizontal="right" vertical="center"/>
    </xf>
    <xf numFmtId="0" fontId="4" fillId="2" borderId="0" xfId="0" applyFont="1" applyFill="1" applyAlignment="1">
      <alignment horizontal="left" vertical="center"/>
    </xf>
    <xf numFmtId="0" fontId="4" fillId="2" borderId="14" xfId="0" applyFont="1" applyFill="1" applyBorder="1" applyAlignment="1">
      <alignment horizontal="left" vertical="center"/>
    </xf>
    <xf numFmtId="38" fontId="4" fillId="0" borderId="0" xfId="1" applyFont="1" applyFill="1" applyBorder="1" applyAlignment="1">
      <alignment horizontal="right" vertical="center"/>
    </xf>
    <xf numFmtId="38" fontId="29" fillId="2" borderId="11" xfId="1" applyFont="1" applyFill="1" applyBorder="1" applyAlignment="1">
      <alignment horizontal="center" vertical="top"/>
    </xf>
    <xf numFmtId="38" fontId="29" fillId="2" borderId="0" xfId="1" applyFont="1" applyFill="1" applyBorder="1" applyAlignment="1">
      <alignment horizontal="center" vertical="top"/>
    </xf>
    <xf numFmtId="38" fontId="29" fillId="2" borderId="14" xfId="1" applyFont="1" applyFill="1" applyBorder="1" applyAlignment="1">
      <alignment horizontal="center" vertical="top"/>
    </xf>
    <xf numFmtId="0" fontId="30" fillId="4" borderId="8" xfId="0" applyFont="1" applyFill="1" applyBorder="1" applyAlignment="1">
      <alignment horizontal="center" vertical="center"/>
    </xf>
    <xf numFmtId="0" fontId="12" fillId="2" borderId="0" xfId="0" applyFont="1" applyFill="1" applyAlignment="1">
      <alignment horizontal="left" vertical="top" wrapText="1"/>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21" fillId="6" borderId="11" xfId="0" applyFont="1" applyFill="1" applyBorder="1" applyAlignment="1">
      <alignment horizontal="center" vertical="center" wrapText="1"/>
    </xf>
    <xf numFmtId="0" fontId="12" fillId="3" borderId="28" xfId="0" applyFont="1" applyFill="1" applyBorder="1" applyAlignment="1" applyProtection="1">
      <alignment horizontal="left" vertical="center" wrapText="1"/>
      <protection locked="0"/>
    </xf>
    <xf numFmtId="0" fontId="12" fillId="3" borderId="29" xfId="0" applyFont="1" applyFill="1" applyBorder="1" applyAlignment="1" applyProtection="1">
      <alignment horizontal="left" vertical="center" wrapText="1"/>
      <protection locked="0"/>
    </xf>
    <xf numFmtId="0" fontId="12" fillId="3" borderId="30" xfId="0" applyFont="1" applyFill="1" applyBorder="1" applyAlignment="1" applyProtection="1">
      <alignment horizontal="left" vertical="center" wrapText="1"/>
      <protection locked="0"/>
    </xf>
    <xf numFmtId="0" fontId="12" fillId="3" borderId="8"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left" vertical="center" wrapText="1"/>
      <protection locked="0"/>
    </xf>
    <xf numFmtId="0" fontId="12" fillId="3" borderId="10" xfId="0" applyFont="1" applyFill="1" applyBorder="1" applyAlignment="1" applyProtection="1">
      <alignment horizontal="left" vertical="center" wrapText="1"/>
      <protection locked="0"/>
    </xf>
    <xf numFmtId="0" fontId="12" fillId="3" borderId="6" xfId="0" applyFont="1" applyFill="1" applyBorder="1" applyAlignment="1" applyProtection="1">
      <alignment horizontal="left" vertical="center" wrapText="1"/>
      <protection locked="0"/>
    </xf>
    <xf numFmtId="0" fontId="12" fillId="3" borderId="5" xfId="0" applyFont="1" applyFill="1" applyBorder="1" applyAlignment="1" applyProtection="1">
      <alignment horizontal="left" vertical="center" wrapText="1"/>
      <protection locked="0"/>
    </xf>
    <xf numFmtId="0" fontId="12" fillId="3" borderId="7" xfId="0" applyFont="1" applyFill="1" applyBorder="1" applyAlignment="1" applyProtection="1">
      <alignment horizontal="left" vertical="center" wrapText="1"/>
      <protection locked="0"/>
    </xf>
    <xf numFmtId="0" fontId="12" fillId="3" borderId="25" xfId="0" applyFont="1" applyFill="1" applyBorder="1" applyAlignment="1" applyProtection="1">
      <alignment horizontal="left" vertical="center" wrapText="1"/>
      <protection locked="0"/>
    </xf>
    <xf numFmtId="0" fontId="12" fillId="3" borderId="26" xfId="0" applyFont="1" applyFill="1" applyBorder="1" applyAlignment="1" applyProtection="1">
      <alignment horizontal="left" vertical="center" wrapText="1"/>
      <protection locked="0"/>
    </xf>
    <xf numFmtId="0" fontId="12" fillId="3" borderId="27" xfId="0" applyFont="1" applyFill="1" applyBorder="1" applyAlignment="1" applyProtection="1">
      <alignment horizontal="left" vertical="center" wrapText="1"/>
      <protection locked="0"/>
    </xf>
    <xf numFmtId="58" fontId="4" fillId="3" borderId="9" xfId="0" applyNumberFormat="1" applyFont="1" applyFill="1" applyBorder="1" applyAlignment="1">
      <alignment horizontal="center" vertical="center"/>
    </xf>
    <xf numFmtId="0" fontId="10" fillId="2" borderId="2" xfId="0" applyFont="1" applyFill="1" applyBorder="1" applyAlignment="1" applyProtection="1">
      <alignment horizontal="center" vertical="center" wrapText="1" shrinkToFit="1"/>
      <protection locked="0"/>
    </xf>
    <xf numFmtId="0" fontId="10" fillId="2" borderId="4" xfId="0" applyFont="1" applyFill="1" applyBorder="1" applyAlignment="1" applyProtection="1">
      <alignment horizontal="center" vertical="center" wrapText="1" shrinkToFit="1"/>
      <protection locked="0"/>
    </xf>
    <xf numFmtId="0" fontId="24" fillId="6" borderId="1" xfId="0" applyFont="1" applyFill="1" applyBorder="1" applyAlignment="1">
      <alignment horizontal="center" vertical="center" wrapText="1"/>
    </xf>
    <xf numFmtId="0" fontId="21" fillId="6" borderId="16" xfId="0" applyFont="1" applyFill="1" applyBorder="1" applyAlignment="1">
      <alignment horizontal="center" vertical="center" wrapText="1"/>
    </xf>
    <xf numFmtId="0" fontId="19" fillId="6" borderId="17" xfId="0" applyFont="1" applyFill="1" applyBorder="1" applyAlignment="1">
      <alignment horizontal="center" vertical="center"/>
    </xf>
    <xf numFmtId="0" fontId="19" fillId="6" borderId="18" xfId="0" applyFont="1" applyFill="1" applyBorder="1" applyAlignment="1">
      <alignment horizontal="center" vertical="center"/>
    </xf>
    <xf numFmtId="0" fontId="19" fillId="6" borderId="8" xfId="0" applyFont="1" applyFill="1" applyBorder="1" applyAlignment="1">
      <alignment horizontal="center" vertical="center"/>
    </xf>
    <xf numFmtId="0" fontId="19" fillId="6" borderId="9" xfId="0" applyFont="1" applyFill="1" applyBorder="1" applyAlignment="1">
      <alignment horizontal="center" vertical="center"/>
    </xf>
    <xf numFmtId="0" fontId="19" fillId="6" borderId="10" xfId="0" applyFont="1" applyFill="1" applyBorder="1" applyAlignment="1">
      <alignment horizontal="center" vertical="center"/>
    </xf>
    <xf numFmtId="0" fontId="19" fillId="6" borderId="6" xfId="0" applyFont="1" applyFill="1" applyBorder="1" applyAlignment="1">
      <alignment horizontal="center" vertical="center" wrapText="1"/>
    </xf>
    <xf numFmtId="0" fontId="22" fillId="6" borderId="5"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11"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14" xfId="0" applyFont="1" applyFill="1" applyBorder="1" applyAlignment="1">
      <alignment horizontal="center" vertical="center" wrapText="1"/>
    </xf>
    <xf numFmtId="0" fontId="22" fillId="6" borderId="31" xfId="0" applyFont="1" applyFill="1" applyBorder="1" applyAlignment="1">
      <alignment horizontal="center" vertical="center" wrapText="1"/>
    </xf>
    <xf numFmtId="0" fontId="22" fillId="6" borderId="32" xfId="0" applyFont="1" applyFill="1" applyBorder="1" applyAlignment="1">
      <alignment horizontal="center" vertical="center" wrapText="1"/>
    </xf>
    <xf numFmtId="0" fontId="22" fillId="6" borderId="33" xfId="0" applyFont="1" applyFill="1" applyBorder="1" applyAlignment="1">
      <alignment horizontal="center" vertical="center" wrapText="1"/>
    </xf>
    <xf numFmtId="0" fontId="19" fillId="6" borderId="6" xfId="0" applyFont="1" applyFill="1" applyBorder="1" applyAlignment="1">
      <alignment horizontal="center" vertical="center"/>
    </xf>
    <xf numFmtId="0" fontId="19" fillId="6" borderId="5" xfId="0" applyFont="1" applyFill="1" applyBorder="1" applyAlignment="1">
      <alignment horizontal="center" vertical="center"/>
    </xf>
    <xf numFmtId="0" fontId="19" fillId="6" borderId="7" xfId="0" applyFont="1" applyFill="1" applyBorder="1" applyAlignment="1">
      <alignment horizontal="center" vertical="center"/>
    </xf>
    <xf numFmtId="0" fontId="19" fillId="6" borderId="11" xfId="0" applyFont="1" applyFill="1" applyBorder="1" applyAlignment="1">
      <alignment horizontal="center" vertical="center"/>
    </xf>
    <xf numFmtId="0" fontId="19" fillId="6" borderId="0" xfId="0" applyFont="1" applyFill="1" applyAlignment="1">
      <alignment horizontal="center" vertical="center"/>
    </xf>
    <xf numFmtId="0" fontId="19" fillId="6" borderId="14" xfId="0" applyFont="1" applyFill="1" applyBorder="1" applyAlignment="1">
      <alignment horizontal="center" vertical="center"/>
    </xf>
    <xf numFmtId="0" fontId="19" fillId="6" borderId="31" xfId="0" applyFont="1" applyFill="1" applyBorder="1" applyAlignment="1">
      <alignment horizontal="center" vertical="center"/>
    </xf>
    <xf numFmtId="0" fontId="19" fillId="6" borderId="32" xfId="0" applyFont="1" applyFill="1" applyBorder="1" applyAlignment="1">
      <alignment horizontal="center" vertical="center"/>
    </xf>
    <xf numFmtId="0" fontId="19" fillId="6" borderId="33" xfId="0" applyFont="1" applyFill="1" applyBorder="1" applyAlignment="1">
      <alignment horizontal="center" vertical="center"/>
    </xf>
    <xf numFmtId="0" fontId="23" fillId="6" borderId="6" xfId="0" applyFont="1" applyFill="1" applyBorder="1" applyAlignment="1">
      <alignment horizontal="center" vertical="center" shrinkToFit="1"/>
    </xf>
    <xf numFmtId="0" fontId="23" fillId="6" borderId="5" xfId="0" applyFont="1" applyFill="1" applyBorder="1" applyAlignment="1">
      <alignment horizontal="center" vertical="center" shrinkToFit="1"/>
    </xf>
    <xf numFmtId="0" fontId="23" fillId="6" borderId="7" xfId="0" applyFont="1" applyFill="1" applyBorder="1" applyAlignment="1">
      <alignment horizontal="center" vertical="center" shrinkToFit="1"/>
    </xf>
    <xf numFmtId="0" fontId="19" fillId="6" borderId="6" xfId="0" applyFont="1" applyFill="1" applyBorder="1" applyAlignment="1">
      <alignment horizontal="center" wrapText="1"/>
    </xf>
    <xf numFmtId="0" fontId="19" fillId="6" borderId="5" xfId="0" applyFont="1" applyFill="1" applyBorder="1" applyAlignment="1">
      <alignment horizontal="center" wrapText="1"/>
    </xf>
    <xf numFmtId="0" fontId="19" fillId="6" borderId="7" xfId="0" applyFont="1" applyFill="1" applyBorder="1" applyAlignment="1">
      <alignment horizontal="center" wrapText="1"/>
    </xf>
    <xf numFmtId="0" fontId="19" fillId="6" borderId="11" xfId="0" applyFont="1" applyFill="1" applyBorder="1" applyAlignment="1">
      <alignment horizontal="center" wrapText="1"/>
    </xf>
    <xf numFmtId="0" fontId="19" fillId="6" borderId="0" xfId="0" applyFont="1" applyFill="1" applyAlignment="1">
      <alignment horizontal="center" wrapText="1"/>
    </xf>
    <xf numFmtId="0" fontId="19" fillId="6" borderId="14" xfId="0" applyFont="1" applyFill="1" applyBorder="1" applyAlignment="1">
      <alignment horizontal="center" wrapText="1"/>
    </xf>
    <xf numFmtId="0" fontId="21" fillId="6" borderId="16" xfId="0" applyFont="1" applyFill="1" applyBorder="1" applyAlignment="1">
      <alignment horizontal="left" vertical="center" wrapText="1"/>
    </xf>
    <xf numFmtId="0" fontId="19" fillId="6" borderId="17" xfId="0" applyFont="1" applyFill="1" applyBorder="1" applyAlignment="1">
      <alignment horizontal="left" vertical="center"/>
    </xf>
    <xf numFmtId="0" fontId="19" fillId="6" borderId="18" xfId="0" applyFont="1" applyFill="1" applyBorder="1" applyAlignment="1">
      <alignment horizontal="left" vertical="center"/>
    </xf>
    <xf numFmtId="0" fontId="19" fillId="6" borderId="8" xfId="0" applyFont="1" applyFill="1" applyBorder="1" applyAlignment="1">
      <alignment horizontal="left" vertical="center"/>
    </xf>
    <xf numFmtId="0" fontId="19" fillId="6" borderId="9" xfId="0" applyFont="1" applyFill="1" applyBorder="1" applyAlignment="1">
      <alignment horizontal="left" vertical="center"/>
    </xf>
    <xf numFmtId="0" fontId="19" fillId="6" borderId="10" xfId="0" applyFont="1" applyFill="1" applyBorder="1" applyAlignment="1">
      <alignment horizontal="left" vertical="center"/>
    </xf>
    <xf numFmtId="0" fontId="19" fillId="6" borderId="11" xfId="0" applyFont="1" applyFill="1" applyBorder="1" applyAlignment="1">
      <alignment horizontal="center" vertical="center" wrapText="1"/>
    </xf>
    <xf numFmtId="0" fontId="19" fillId="6" borderId="0" xfId="0" applyFont="1" applyFill="1" applyAlignment="1">
      <alignment horizontal="center" vertical="center" wrapText="1"/>
    </xf>
    <xf numFmtId="0" fontId="19" fillId="6" borderId="14" xfId="0" applyFont="1" applyFill="1" applyBorder="1" applyAlignment="1">
      <alignment horizontal="center" vertical="center" wrapText="1"/>
    </xf>
    <xf numFmtId="0" fontId="19" fillId="6" borderId="8"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6" borderId="10" xfId="0" applyFont="1" applyFill="1" applyBorder="1" applyAlignment="1">
      <alignment horizontal="center" vertical="center" wrapText="1"/>
    </xf>
    <xf numFmtId="0" fontId="21" fillId="6" borderId="0" xfId="0" applyFont="1" applyFill="1" applyAlignment="1">
      <alignment horizontal="center" vertical="center"/>
    </xf>
    <xf numFmtId="0" fontId="21" fillId="6" borderId="14" xfId="0" applyFont="1" applyFill="1" applyBorder="1" applyAlignment="1">
      <alignment horizontal="center" vertical="center"/>
    </xf>
    <xf numFmtId="0" fontId="21" fillId="6" borderId="8" xfId="0" applyFont="1" applyFill="1" applyBorder="1" applyAlignment="1">
      <alignment horizontal="center" vertical="center"/>
    </xf>
    <xf numFmtId="0" fontId="21" fillId="6" borderId="9" xfId="0" applyFont="1" applyFill="1" applyBorder="1" applyAlignment="1">
      <alignment horizontal="center" vertical="center"/>
    </xf>
    <xf numFmtId="0" fontId="21" fillId="6" borderId="10" xfId="0" applyFont="1" applyFill="1" applyBorder="1" applyAlignment="1">
      <alignment horizontal="center" vertical="center"/>
    </xf>
    <xf numFmtId="3" fontId="4" fillId="2" borderId="6" xfId="0" applyNumberFormat="1" applyFont="1" applyFill="1" applyBorder="1" applyAlignment="1">
      <alignment horizontal="right" vertical="center" shrinkToFit="1"/>
    </xf>
    <xf numFmtId="3" fontId="4" fillId="2" borderId="5" xfId="0" applyNumberFormat="1" applyFont="1" applyFill="1" applyBorder="1" applyAlignment="1">
      <alignment horizontal="right" vertical="center" shrinkToFit="1"/>
    </xf>
    <xf numFmtId="3" fontId="4" fillId="2" borderId="8" xfId="0" applyNumberFormat="1" applyFont="1" applyFill="1" applyBorder="1" applyAlignment="1">
      <alignment horizontal="right" vertical="center" shrinkToFit="1"/>
    </xf>
    <xf numFmtId="3" fontId="4" fillId="2" borderId="9" xfId="0" applyNumberFormat="1" applyFont="1" applyFill="1" applyBorder="1" applyAlignment="1">
      <alignment horizontal="right" vertical="center" shrinkToFit="1"/>
    </xf>
    <xf numFmtId="3" fontId="4" fillId="2" borderId="19" xfId="0" applyNumberFormat="1" applyFont="1" applyFill="1" applyBorder="1" applyAlignment="1">
      <alignment horizontal="center" vertical="center"/>
    </xf>
    <xf numFmtId="3" fontId="4" fillId="2" borderId="20" xfId="0" applyNumberFormat="1" applyFont="1" applyFill="1" applyBorder="1" applyAlignment="1">
      <alignment horizontal="center" vertical="center"/>
    </xf>
    <xf numFmtId="3" fontId="4" fillId="2" borderId="21" xfId="0" applyNumberFormat="1" applyFont="1" applyFill="1" applyBorder="1" applyAlignment="1">
      <alignment horizontal="center" vertical="center"/>
    </xf>
    <xf numFmtId="3" fontId="4" fillId="2" borderId="22" xfId="0" applyNumberFormat="1" applyFont="1" applyFill="1" applyBorder="1" applyAlignment="1">
      <alignment horizontal="center" vertical="center"/>
    </xf>
    <xf numFmtId="3" fontId="4" fillId="2" borderId="23" xfId="0" applyNumberFormat="1" applyFont="1" applyFill="1" applyBorder="1" applyAlignment="1">
      <alignment horizontal="center" vertical="center"/>
    </xf>
    <xf numFmtId="3" fontId="4" fillId="2" borderId="24" xfId="0" applyNumberFormat="1" applyFont="1" applyFill="1" applyBorder="1" applyAlignment="1">
      <alignment horizontal="center" vertical="center"/>
    </xf>
    <xf numFmtId="0" fontId="5" fillId="3" borderId="6"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0" xfId="0" applyFont="1" applyFill="1" applyAlignment="1">
      <alignment horizontal="center" vertical="center"/>
    </xf>
    <xf numFmtId="0" fontId="5" fillId="3" borderId="14"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10" fillId="3" borderId="6" xfId="0" applyFont="1" applyFill="1" applyBorder="1" applyAlignment="1" applyProtection="1">
      <alignment horizontal="center" vertical="center" shrinkToFit="1"/>
      <protection locked="0"/>
    </xf>
    <xf numFmtId="0" fontId="10" fillId="3" borderId="5" xfId="0" applyFont="1" applyFill="1" applyBorder="1" applyAlignment="1" applyProtection="1">
      <alignment horizontal="center" vertical="center" shrinkToFit="1"/>
      <protection locked="0"/>
    </xf>
    <xf numFmtId="0" fontId="10" fillId="3" borderId="7" xfId="0" applyFont="1" applyFill="1" applyBorder="1" applyAlignment="1" applyProtection="1">
      <alignment horizontal="center" vertical="center" shrinkToFit="1"/>
      <protection locked="0"/>
    </xf>
    <xf numFmtId="0" fontId="10" fillId="3" borderId="11" xfId="0" applyFont="1" applyFill="1" applyBorder="1" applyAlignment="1" applyProtection="1">
      <alignment horizontal="center" vertical="center" shrinkToFit="1"/>
      <protection locked="0"/>
    </xf>
    <xf numFmtId="0" fontId="10" fillId="3" borderId="0" xfId="0" applyFont="1" applyFill="1" applyAlignment="1" applyProtection="1">
      <alignment horizontal="center" vertical="center" shrinkToFit="1"/>
      <protection locked="0"/>
    </xf>
    <xf numFmtId="0" fontId="10" fillId="3" borderId="14" xfId="0" applyFont="1" applyFill="1" applyBorder="1" applyAlignment="1" applyProtection="1">
      <alignment horizontal="center" vertical="center" shrinkToFit="1"/>
      <protection locked="0"/>
    </xf>
    <xf numFmtId="0" fontId="10" fillId="3" borderId="8" xfId="0" applyFont="1" applyFill="1" applyBorder="1" applyAlignment="1" applyProtection="1">
      <alignment horizontal="center" vertical="center" shrinkToFit="1"/>
      <protection locked="0"/>
    </xf>
    <xf numFmtId="0" fontId="10" fillId="3" borderId="9" xfId="0" applyFont="1" applyFill="1" applyBorder="1" applyAlignment="1" applyProtection="1">
      <alignment horizontal="center" vertical="center" shrinkToFit="1"/>
      <protection locked="0"/>
    </xf>
    <xf numFmtId="0" fontId="10" fillId="3" borderId="10" xfId="0" applyFont="1" applyFill="1" applyBorder="1" applyAlignment="1" applyProtection="1">
      <alignment horizontal="center" vertical="center" shrinkToFit="1"/>
      <protection locked="0"/>
    </xf>
    <xf numFmtId="0" fontId="20" fillId="6" borderId="6" xfId="0" applyFont="1" applyFill="1" applyBorder="1" applyAlignment="1">
      <alignment horizontal="center" vertical="center"/>
    </xf>
    <xf numFmtId="0" fontId="20" fillId="6" borderId="5" xfId="0" applyFont="1" applyFill="1" applyBorder="1" applyAlignment="1">
      <alignment horizontal="center" vertical="center"/>
    </xf>
    <xf numFmtId="0" fontId="20" fillId="6" borderId="7" xfId="0" applyFont="1" applyFill="1" applyBorder="1" applyAlignment="1">
      <alignment horizontal="center" vertical="center"/>
    </xf>
    <xf numFmtId="0" fontId="20" fillId="6" borderId="11" xfId="0" applyFont="1" applyFill="1" applyBorder="1" applyAlignment="1">
      <alignment horizontal="center" vertical="center"/>
    </xf>
    <xf numFmtId="0" fontId="20" fillId="6" borderId="0" xfId="0" applyFont="1" applyFill="1" applyAlignment="1">
      <alignment horizontal="center" vertical="center"/>
    </xf>
    <xf numFmtId="0" fontId="20" fillId="6" borderId="14" xfId="0" applyFont="1" applyFill="1" applyBorder="1" applyAlignment="1">
      <alignment horizontal="center" vertical="center"/>
    </xf>
    <xf numFmtId="0" fontId="20" fillId="6" borderId="8"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10" xfId="0" applyFont="1" applyFill="1" applyBorder="1" applyAlignment="1">
      <alignment horizontal="center" vertical="center"/>
    </xf>
    <xf numFmtId="0" fontId="19" fillId="6" borderId="12" xfId="0" applyFont="1" applyFill="1" applyBorder="1" applyAlignment="1">
      <alignment horizontal="center" vertical="center"/>
    </xf>
    <xf numFmtId="0" fontId="19" fillId="6" borderId="15" xfId="0" applyFont="1" applyFill="1" applyBorder="1" applyAlignment="1">
      <alignment horizontal="center" vertical="center"/>
    </xf>
    <xf numFmtId="0" fontId="19" fillId="6" borderId="13"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10" fillId="2" borderId="11" xfId="0" applyFont="1" applyFill="1" applyBorder="1" applyAlignment="1" applyProtection="1">
      <alignment horizontal="distributed" vertical="center" wrapText="1"/>
      <protection locked="0"/>
    </xf>
    <xf numFmtId="0" fontId="10" fillId="2" borderId="0" xfId="0" applyFont="1" applyFill="1" applyAlignment="1" applyProtection="1">
      <alignment horizontal="distributed" vertical="center" wrapText="1"/>
      <protection locked="0"/>
    </xf>
    <xf numFmtId="0" fontId="10" fillId="2" borderId="14" xfId="0" applyFont="1" applyFill="1" applyBorder="1" applyAlignment="1" applyProtection="1">
      <alignment horizontal="distributed" vertical="center" wrapText="1"/>
      <protection locked="0"/>
    </xf>
    <xf numFmtId="0" fontId="10" fillId="2" borderId="8" xfId="0" applyFont="1" applyFill="1" applyBorder="1" applyAlignment="1" applyProtection="1">
      <alignment horizontal="distributed" vertical="center" wrapText="1"/>
      <protection locked="0"/>
    </xf>
    <xf numFmtId="0" fontId="10" fillId="2" borderId="9" xfId="0" applyFont="1" applyFill="1" applyBorder="1" applyAlignment="1" applyProtection="1">
      <alignment horizontal="distributed" vertical="center" wrapText="1"/>
      <protection locked="0"/>
    </xf>
    <xf numFmtId="0" fontId="10" fillId="2" borderId="10" xfId="0" applyFont="1" applyFill="1" applyBorder="1" applyAlignment="1" applyProtection="1">
      <alignment horizontal="distributed" vertical="center" wrapText="1"/>
      <protection locked="0"/>
    </xf>
    <xf numFmtId="0" fontId="5" fillId="2" borderId="0" xfId="0" applyFont="1" applyFill="1" applyAlignment="1">
      <alignment horizontal="center" vertical="center"/>
    </xf>
    <xf numFmtId="0" fontId="10" fillId="2" borderId="6" xfId="0" applyFont="1" applyFill="1" applyBorder="1" applyAlignment="1" applyProtection="1">
      <alignment horizontal="distributed" vertical="center" wrapText="1"/>
      <protection locked="0"/>
    </xf>
    <xf numFmtId="0" fontId="10" fillId="2" borderId="5" xfId="0" applyFont="1" applyFill="1" applyBorder="1" applyAlignment="1" applyProtection="1">
      <alignment horizontal="distributed" vertical="center" wrapText="1"/>
      <protection locked="0"/>
    </xf>
    <xf numFmtId="0" fontId="10" fillId="2" borderId="7" xfId="0" applyFont="1" applyFill="1" applyBorder="1" applyAlignment="1" applyProtection="1">
      <alignment horizontal="distributed" vertical="center" wrapText="1"/>
      <protection locked="0"/>
    </xf>
    <xf numFmtId="0" fontId="10" fillId="2" borderId="25" xfId="0" applyFont="1" applyFill="1" applyBorder="1" applyAlignment="1" applyProtection="1">
      <alignment horizontal="distributed" vertical="center" wrapText="1"/>
      <protection locked="0"/>
    </xf>
    <xf numFmtId="0" fontId="10" fillId="2" borderId="26" xfId="0" applyFont="1" applyFill="1" applyBorder="1" applyAlignment="1" applyProtection="1">
      <alignment horizontal="distributed" vertical="center" wrapText="1"/>
      <protection locked="0"/>
    </xf>
    <xf numFmtId="0" fontId="10" fillId="2" borderId="27" xfId="0" applyFont="1" applyFill="1" applyBorder="1" applyAlignment="1" applyProtection="1">
      <alignment horizontal="distributed" vertical="center" wrapText="1"/>
      <protection locked="0"/>
    </xf>
    <xf numFmtId="0" fontId="21" fillId="6" borderId="2" xfId="0" applyFont="1" applyFill="1" applyBorder="1" applyAlignment="1">
      <alignment horizontal="center" vertical="center"/>
    </xf>
    <xf numFmtId="0" fontId="21" fillId="6" borderId="3" xfId="0" applyFont="1" applyFill="1" applyBorder="1" applyAlignment="1">
      <alignment horizontal="center" vertical="center"/>
    </xf>
    <xf numFmtId="0" fontId="21" fillId="6" borderId="4" xfId="0" applyFont="1" applyFill="1" applyBorder="1" applyAlignment="1">
      <alignment horizontal="center" vertical="center"/>
    </xf>
    <xf numFmtId="0" fontId="10" fillId="3" borderId="48" xfId="0" applyFont="1" applyFill="1" applyBorder="1" applyAlignment="1" applyProtection="1">
      <alignment horizontal="center" vertical="center"/>
      <protection locked="0"/>
    </xf>
    <xf numFmtId="0" fontId="10" fillId="3" borderId="49" xfId="0" applyFont="1" applyFill="1" applyBorder="1" applyAlignment="1" applyProtection="1">
      <alignment horizontal="center" vertical="center"/>
      <protection locked="0"/>
    </xf>
    <xf numFmtId="0" fontId="10" fillId="3" borderId="50" xfId="0" applyFont="1" applyFill="1" applyBorder="1" applyAlignment="1" applyProtection="1">
      <alignment horizontal="center" vertical="center"/>
      <protection locked="0"/>
    </xf>
    <xf numFmtId="0" fontId="19" fillId="6" borderId="2" xfId="0" applyFont="1" applyFill="1" applyBorder="1" applyAlignment="1">
      <alignment horizontal="center" vertical="center" shrinkToFit="1"/>
    </xf>
    <xf numFmtId="0" fontId="19" fillId="6" borderId="3" xfId="0" applyFont="1" applyFill="1" applyBorder="1" applyAlignment="1">
      <alignment horizontal="center" vertical="center" shrinkToFit="1"/>
    </xf>
    <xf numFmtId="0" fontId="19" fillId="6" borderId="4" xfId="0" applyFont="1" applyFill="1" applyBorder="1" applyAlignment="1">
      <alignment horizontal="center" vertical="center" shrinkToFi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2" borderId="48" xfId="0" applyFont="1" applyFill="1" applyBorder="1" applyAlignment="1" applyProtection="1">
      <alignment horizontal="center" vertical="center"/>
      <protection locked="0"/>
    </xf>
    <xf numFmtId="0" fontId="10" fillId="2" borderId="49" xfId="0" applyFont="1" applyFill="1" applyBorder="1" applyAlignment="1" applyProtection="1">
      <alignment horizontal="center" vertical="center"/>
      <protection locked="0"/>
    </xf>
    <xf numFmtId="0" fontId="10" fillId="2" borderId="50" xfId="0" applyFont="1" applyFill="1" applyBorder="1" applyAlignment="1" applyProtection="1">
      <alignment horizontal="center" vertical="center"/>
      <protection locked="0"/>
    </xf>
    <xf numFmtId="0" fontId="10" fillId="2" borderId="45" xfId="0" applyFont="1" applyFill="1" applyBorder="1" applyAlignment="1" applyProtection="1">
      <alignment horizontal="center" vertical="center"/>
      <protection locked="0"/>
    </xf>
    <xf numFmtId="0" fontId="10" fillId="2" borderId="46" xfId="0" applyFont="1" applyFill="1" applyBorder="1" applyAlignment="1" applyProtection="1">
      <alignment horizontal="center" vertical="center"/>
      <protection locked="0"/>
    </xf>
    <xf numFmtId="0" fontId="10" fillId="2" borderId="47" xfId="0" applyFont="1" applyFill="1" applyBorder="1" applyAlignment="1" applyProtection="1">
      <alignment horizontal="center" vertical="center"/>
      <protection locked="0"/>
    </xf>
    <xf numFmtId="0" fontId="10" fillId="2" borderId="34" xfId="0" applyFont="1" applyFill="1" applyBorder="1" applyAlignment="1" applyProtection="1">
      <alignment horizontal="center" vertical="center"/>
      <protection locked="0"/>
    </xf>
    <xf numFmtId="0" fontId="10" fillId="2" borderId="35" xfId="0" applyFont="1" applyFill="1" applyBorder="1" applyAlignment="1" applyProtection="1">
      <alignment horizontal="center" vertical="center"/>
      <protection locked="0"/>
    </xf>
    <xf numFmtId="0" fontId="10" fillId="2" borderId="36" xfId="0" applyFont="1" applyFill="1" applyBorder="1" applyAlignment="1" applyProtection="1">
      <alignment horizontal="center" vertical="center"/>
      <protection locked="0"/>
    </xf>
    <xf numFmtId="0" fontId="10" fillId="3" borderId="8" xfId="0" applyFont="1" applyFill="1" applyBorder="1" applyAlignment="1" applyProtection="1">
      <alignment horizontal="center" vertical="center"/>
      <protection locked="0"/>
    </xf>
    <xf numFmtId="0" fontId="10" fillId="3" borderId="9" xfId="0" applyFont="1" applyFill="1" applyBorder="1" applyAlignment="1" applyProtection="1">
      <alignment horizontal="center" vertical="center"/>
      <protection locked="0"/>
    </xf>
    <xf numFmtId="0" fontId="10" fillId="3" borderId="10" xfId="0" applyFont="1" applyFill="1" applyBorder="1" applyAlignment="1" applyProtection="1">
      <alignment horizontal="center" vertical="center"/>
      <protection locked="0"/>
    </xf>
    <xf numFmtId="0" fontId="10" fillId="3" borderId="45" xfId="0" applyFont="1" applyFill="1" applyBorder="1" applyAlignment="1" applyProtection="1">
      <alignment horizontal="center" vertical="center"/>
      <protection locked="0"/>
    </xf>
    <xf numFmtId="0" fontId="10" fillId="3" borderId="46" xfId="0" applyFont="1" applyFill="1" applyBorder="1" applyAlignment="1" applyProtection="1">
      <alignment horizontal="center" vertical="center"/>
      <protection locked="0"/>
    </xf>
    <xf numFmtId="0" fontId="10" fillId="3" borderId="47" xfId="0" applyFont="1" applyFill="1" applyBorder="1" applyAlignment="1" applyProtection="1">
      <alignment horizontal="center" vertical="center"/>
      <protection locked="0"/>
    </xf>
    <xf numFmtId="0" fontId="10" fillId="3" borderId="28" xfId="0" applyFont="1" applyFill="1" applyBorder="1" applyAlignment="1" applyProtection="1">
      <alignment horizontal="center" vertical="center"/>
      <protection locked="0"/>
    </xf>
    <xf numFmtId="0" fontId="10" fillId="3" borderId="29" xfId="0" applyFont="1" applyFill="1" applyBorder="1" applyAlignment="1" applyProtection="1">
      <alignment horizontal="center" vertical="center"/>
      <protection locked="0"/>
    </xf>
    <xf numFmtId="0" fontId="10" fillId="3" borderId="30" xfId="0" applyFont="1" applyFill="1" applyBorder="1" applyAlignment="1" applyProtection="1">
      <alignment horizontal="center" vertical="center"/>
      <protection locked="0"/>
    </xf>
    <xf numFmtId="0" fontId="12" fillId="2" borderId="0" xfId="0" applyFont="1" applyFill="1" applyAlignment="1">
      <alignment horizontal="left" vertical="center" wrapText="1"/>
    </xf>
    <xf numFmtId="0" fontId="23" fillId="6" borderId="0" xfId="0" applyFont="1" applyFill="1" applyAlignment="1">
      <alignment horizontal="center" vertical="center" shrinkToFit="1"/>
    </xf>
    <xf numFmtId="3" fontId="4" fillId="2" borderId="6" xfId="0" applyNumberFormat="1" applyFont="1" applyFill="1" applyBorder="1" applyAlignment="1">
      <alignment horizontal="right" vertical="center"/>
    </xf>
    <xf numFmtId="3" fontId="4" fillId="2" borderId="5" xfId="0" applyNumberFormat="1" applyFont="1" applyFill="1" applyBorder="1" applyAlignment="1">
      <alignment horizontal="right" vertical="center"/>
    </xf>
    <xf numFmtId="3" fontId="4" fillId="2" borderId="8" xfId="0" applyNumberFormat="1" applyFont="1" applyFill="1" applyBorder="1" applyAlignment="1">
      <alignment horizontal="right" vertical="center"/>
    </xf>
    <xf numFmtId="3" fontId="4" fillId="2" borderId="9" xfId="0" applyNumberFormat="1" applyFont="1" applyFill="1" applyBorder="1" applyAlignment="1">
      <alignment horizontal="right" vertical="center"/>
    </xf>
    <xf numFmtId="0" fontId="4" fillId="2" borderId="7" xfId="0" applyFont="1" applyFill="1" applyBorder="1" applyAlignment="1">
      <alignment horizontal="left" vertical="center"/>
    </xf>
    <xf numFmtId="0" fontId="4" fillId="2" borderId="10" xfId="0" applyFont="1" applyFill="1" applyBorder="1" applyAlignment="1">
      <alignment horizontal="left" vertical="center"/>
    </xf>
    <xf numFmtId="0" fontId="19" fillId="6" borderId="5" xfId="0" applyFont="1" applyFill="1" applyBorder="1" applyAlignment="1">
      <alignment horizontal="center" vertical="center" wrapText="1"/>
    </xf>
    <xf numFmtId="0" fontId="19" fillId="6" borderId="7"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E8F5F8"/>
      <color rgb="FFE5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39</xdr:col>
      <xdr:colOff>39158</xdr:colOff>
      <xdr:row>38</xdr:row>
      <xdr:rowOff>47626</xdr:rowOff>
    </xdr:from>
    <xdr:to>
      <xdr:col>42</xdr:col>
      <xdr:colOff>239183</xdr:colOff>
      <xdr:row>41</xdr:row>
      <xdr:rowOff>110066</xdr:rowOff>
    </xdr:to>
    <xdr:sp macro="" textlink="">
      <xdr:nvSpPr>
        <xdr:cNvPr id="3" name="大かっこ 2">
          <a:extLst>
            <a:ext uri="{FF2B5EF4-FFF2-40B4-BE49-F238E27FC236}">
              <a16:creationId xmlns:a16="http://schemas.microsoft.com/office/drawing/2014/main" id="{FFC96EA1-101E-47A9-906E-ED05948BF98C}"/>
            </a:ext>
          </a:extLst>
        </xdr:cNvPr>
        <xdr:cNvSpPr/>
      </xdr:nvSpPr>
      <xdr:spPr>
        <a:xfrm>
          <a:off x="12485158" y="9640359"/>
          <a:ext cx="987425" cy="63817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46</xdr:row>
      <xdr:rowOff>47626</xdr:rowOff>
    </xdr:from>
    <xdr:to>
      <xdr:col>42</xdr:col>
      <xdr:colOff>239183</xdr:colOff>
      <xdr:row>49</xdr:row>
      <xdr:rowOff>110066</xdr:rowOff>
    </xdr:to>
    <xdr:sp macro="" textlink="">
      <xdr:nvSpPr>
        <xdr:cNvPr id="8" name="大かっこ 7">
          <a:extLst>
            <a:ext uri="{FF2B5EF4-FFF2-40B4-BE49-F238E27FC236}">
              <a16:creationId xmlns:a16="http://schemas.microsoft.com/office/drawing/2014/main" id="{6AC3AE8F-72A0-44D4-B212-BC39A33D7542}"/>
            </a:ext>
          </a:extLst>
        </xdr:cNvPr>
        <xdr:cNvSpPr/>
      </xdr:nvSpPr>
      <xdr:spPr>
        <a:xfrm>
          <a:off x="12485158" y="9640359"/>
          <a:ext cx="987425" cy="63817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54</xdr:row>
      <xdr:rowOff>47626</xdr:rowOff>
    </xdr:from>
    <xdr:to>
      <xdr:col>42</xdr:col>
      <xdr:colOff>239183</xdr:colOff>
      <xdr:row>57</xdr:row>
      <xdr:rowOff>110066</xdr:rowOff>
    </xdr:to>
    <xdr:sp macro="" textlink="">
      <xdr:nvSpPr>
        <xdr:cNvPr id="10" name="大かっこ 9">
          <a:extLst>
            <a:ext uri="{FF2B5EF4-FFF2-40B4-BE49-F238E27FC236}">
              <a16:creationId xmlns:a16="http://schemas.microsoft.com/office/drawing/2014/main" id="{E78F59DD-6098-4281-9523-943C9E6AB14E}"/>
            </a:ext>
          </a:extLst>
        </xdr:cNvPr>
        <xdr:cNvSpPr/>
      </xdr:nvSpPr>
      <xdr:spPr>
        <a:xfrm>
          <a:off x="12485158" y="9640359"/>
          <a:ext cx="987425" cy="63817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62</xdr:row>
      <xdr:rowOff>47626</xdr:rowOff>
    </xdr:from>
    <xdr:to>
      <xdr:col>42</xdr:col>
      <xdr:colOff>239183</xdr:colOff>
      <xdr:row>65</xdr:row>
      <xdr:rowOff>110066</xdr:rowOff>
    </xdr:to>
    <xdr:sp macro="" textlink="">
      <xdr:nvSpPr>
        <xdr:cNvPr id="11" name="大かっこ 10">
          <a:extLst>
            <a:ext uri="{FF2B5EF4-FFF2-40B4-BE49-F238E27FC236}">
              <a16:creationId xmlns:a16="http://schemas.microsoft.com/office/drawing/2014/main" id="{9B8722B7-7329-445C-B3E8-9803E506AB7B}"/>
            </a:ext>
          </a:extLst>
        </xdr:cNvPr>
        <xdr:cNvSpPr/>
      </xdr:nvSpPr>
      <xdr:spPr>
        <a:xfrm>
          <a:off x="12485158" y="9640359"/>
          <a:ext cx="987425" cy="63817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70</xdr:row>
      <xdr:rowOff>47626</xdr:rowOff>
    </xdr:from>
    <xdr:to>
      <xdr:col>42</xdr:col>
      <xdr:colOff>239183</xdr:colOff>
      <xdr:row>73</xdr:row>
      <xdr:rowOff>110066</xdr:rowOff>
    </xdr:to>
    <xdr:sp macro="" textlink="">
      <xdr:nvSpPr>
        <xdr:cNvPr id="12" name="大かっこ 11">
          <a:extLst>
            <a:ext uri="{FF2B5EF4-FFF2-40B4-BE49-F238E27FC236}">
              <a16:creationId xmlns:a16="http://schemas.microsoft.com/office/drawing/2014/main" id="{2E84B6D3-046E-4B96-8B5D-38AA6049B389}"/>
            </a:ext>
          </a:extLst>
        </xdr:cNvPr>
        <xdr:cNvSpPr/>
      </xdr:nvSpPr>
      <xdr:spPr>
        <a:xfrm>
          <a:off x="12485158" y="9640359"/>
          <a:ext cx="987425" cy="63817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78</xdr:row>
      <xdr:rowOff>47626</xdr:rowOff>
    </xdr:from>
    <xdr:to>
      <xdr:col>42</xdr:col>
      <xdr:colOff>239183</xdr:colOff>
      <xdr:row>81</xdr:row>
      <xdr:rowOff>110066</xdr:rowOff>
    </xdr:to>
    <xdr:sp macro="" textlink="">
      <xdr:nvSpPr>
        <xdr:cNvPr id="2" name="大かっこ 1">
          <a:extLst>
            <a:ext uri="{FF2B5EF4-FFF2-40B4-BE49-F238E27FC236}">
              <a16:creationId xmlns:a16="http://schemas.microsoft.com/office/drawing/2014/main" id="{21649460-307D-4092-B602-673F12FC4F42}"/>
            </a:ext>
          </a:extLst>
        </xdr:cNvPr>
        <xdr:cNvSpPr/>
      </xdr:nvSpPr>
      <xdr:spPr>
        <a:xfrm>
          <a:off x="12716746" y="9789273"/>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86</xdr:row>
      <xdr:rowOff>47626</xdr:rowOff>
    </xdr:from>
    <xdr:to>
      <xdr:col>42</xdr:col>
      <xdr:colOff>239183</xdr:colOff>
      <xdr:row>89</xdr:row>
      <xdr:rowOff>110066</xdr:rowOff>
    </xdr:to>
    <xdr:sp macro="" textlink="">
      <xdr:nvSpPr>
        <xdr:cNvPr id="4" name="大かっこ 3">
          <a:extLst>
            <a:ext uri="{FF2B5EF4-FFF2-40B4-BE49-F238E27FC236}">
              <a16:creationId xmlns:a16="http://schemas.microsoft.com/office/drawing/2014/main" id="{D2D22E41-7B1A-494A-9898-B3E7D44F8655}"/>
            </a:ext>
          </a:extLst>
        </xdr:cNvPr>
        <xdr:cNvSpPr/>
      </xdr:nvSpPr>
      <xdr:spPr>
        <a:xfrm>
          <a:off x="12716746" y="11328214"/>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94</xdr:row>
      <xdr:rowOff>47626</xdr:rowOff>
    </xdr:from>
    <xdr:to>
      <xdr:col>42</xdr:col>
      <xdr:colOff>239183</xdr:colOff>
      <xdr:row>97</xdr:row>
      <xdr:rowOff>110066</xdr:rowOff>
    </xdr:to>
    <xdr:sp macro="" textlink="">
      <xdr:nvSpPr>
        <xdr:cNvPr id="5" name="大かっこ 4">
          <a:extLst>
            <a:ext uri="{FF2B5EF4-FFF2-40B4-BE49-F238E27FC236}">
              <a16:creationId xmlns:a16="http://schemas.microsoft.com/office/drawing/2014/main" id="{E53F1461-1E81-44C7-9C3D-94C2ECF8B6A4}"/>
            </a:ext>
          </a:extLst>
        </xdr:cNvPr>
        <xdr:cNvSpPr/>
      </xdr:nvSpPr>
      <xdr:spPr>
        <a:xfrm>
          <a:off x="12716746" y="12867155"/>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102</xdr:row>
      <xdr:rowOff>47626</xdr:rowOff>
    </xdr:from>
    <xdr:to>
      <xdr:col>42</xdr:col>
      <xdr:colOff>239183</xdr:colOff>
      <xdr:row>105</xdr:row>
      <xdr:rowOff>110066</xdr:rowOff>
    </xdr:to>
    <xdr:sp macro="" textlink="">
      <xdr:nvSpPr>
        <xdr:cNvPr id="6" name="大かっこ 5">
          <a:extLst>
            <a:ext uri="{FF2B5EF4-FFF2-40B4-BE49-F238E27FC236}">
              <a16:creationId xmlns:a16="http://schemas.microsoft.com/office/drawing/2014/main" id="{C4D8BED9-E7EA-4B0C-87DF-B1D08D8AC973}"/>
            </a:ext>
          </a:extLst>
        </xdr:cNvPr>
        <xdr:cNvSpPr/>
      </xdr:nvSpPr>
      <xdr:spPr>
        <a:xfrm>
          <a:off x="12716746" y="14406097"/>
          <a:ext cx="1006849" cy="63020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110</xdr:row>
      <xdr:rowOff>47626</xdr:rowOff>
    </xdr:from>
    <xdr:to>
      <xdr:col>42</xdr:col>
      <xdr:colOff>239183</xdr:colOff>
      <xdr:row>113</xdr:row>
      <xdr:rowOff>110066</xdr:rowOff>
    </xdr:to>
    <xdr:sp macro="" textlink="">
      <xdr:nvSpPr>
        <xdr:cNvPr id="7" name="大かっこ 6">
          <a:extLst>
            <a:ext uri="{FF2B5EF4-FFF2-40B4-BE49-F238E27FC236}">
              <a16:creationId xmlns:a16="http://schemas.microsoft.com/office/drawing/2014/main" id="{B21C64C8-386F-4C0C-9E3E-649725187BCE}"/>
            </a:ext>
          </a:extLst>
        </xdr:cNvPr>
        <xdr:cNvSpPr/>
      </xdr:nvSpPr>
      <xdr:spPr>
        <a:xfrm>
          <a:off x="12716746" y="15945038"/>
          <a:ext cx="1006849" cy="63020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118</xdr:row>
      <xdr:rowOff>47626</xdr:rowOff>
    </xdr:from>
    <xdr:to>
      <xdr:col>42</xdr:col>
      <xdr:colOff>239183</xdr:colOff>
      <xdr:row>121</xdr:row>
      <xdr:rowOff>110066</xdr:rowOff>
    </xdr:to>
    <xdr:sp macro="" textlink="">
      <xdr:nvSpPr>
        <xdr:cNvPr id="9" name="大かっこ 8">
          <a:extLst>
            <a:ext uri="{FF2B5EF4-FFF2-40B4-BE49-F238E27FC236}">
              <a16:creationId xmlns:a16="http://schemas.microsoft.com/office/drawing/2014/main" id="{9BD54D11-79C8-404D-AE49-55BC29EF8040}"/>
            </a:ext>
          </a:extLst>
        </xdr:cNvPr>
        <xdr:cNvSpPr/>
      </xdr:nvSpPr>
      <xdr:spPr>
        <a:xfrm>
          <a:off x="12716746" y="17506391"/>
          <a:ext cx="1006849" cy="63020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126</xdr:row>
      <xdr:rowOff>47626</xdr:rowOff>
    </xdr:from>
    <xdr:to>
      <xdr:col>42</xdr:col>
      <xdr:colOff>239183</xdr:colOff>
      <xdr:row>129</xdr:row>
      <xdr:rowOff>110066</xdr:rowOff>
    </xdr:to>
    <xdr:sp macro="" textlink="">
      <xdr:nvSpPr>
        <xdr:cNvPr id="13" name="大かっこ 12">
          <a:extLst>
            <a:ext uri="{FF2B5EF4-FFF2-40B4-BE49-F238E27FC236}">
              <a16:creationId xmlns:a16="http://schemas.microsoft.com/office/drawing/2014/main" id="{FC52A6FA-BDB9-4197-8074-D69EB4044BE4}"/>
            </a:ext>
          </a:extLst>
        </xdr:cNvPr>
        <xdr:cNvSpPr/>
      </xdr:nvSpPr>
      <xdr:spPr>
        <a:xfrm>
          <a:off x="12716746" y="19045332"/>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134</xdr:row>
      <xdr:rowOff>47626</xdr:rowOff>
    </xdr:from>
    <xdr:to>
      <xdr:col>42</xdr:col>
      <xdr:colOff>239183</xdr:colOff>
      <xdr:row>137</xdr:row>
      <xdr:rowOff>110066</xdr:rowOff>
    </xdr:to>
    <xdr:sp macro="" textlink="">
      <xdr:nvSpPr>
        <xdr:cNvPr id="14" name="大かっこ 13">
          <a:extLst>
            <a:ext uri="{FF2B5EF4-FFF2-40B4-BE49-F238E27FC236}">
              <a16:creationId xmlns:a16="http://schemas.microsoft.com/office/drawing/2014/main" id="{AA2F1DB6-CB40-4E25-976F-4AA54EC5F2A4}"/>
            </a:ext>
          </a:extLst>
        </xdr:cNvPr>
        <xdr:cNvSpPr/>
      </xdr:nvSpPr>
      <xdr:spPr>
        <a:xfrm>
          <a:off x="12716746" y="20584273"/>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142</xdr:row>
      <xdr:rowOff>47626</xdr:rowOff>
    </xdr:from>
    <xdr:to>
      <xdr:col>42</xdr:col>
      <xdr:colOff>239183</xdr:colOff>
      <xdr:row>145</xdr:row>
      <xdr:rowOff>110066</xdr:rowOff>
    </xdr:to>
    <xdr:sp macro="" textlink="">
      <xdr:nvSpPr>
        <xdr:cNvPr id="15" name="大かっこ 14">
          <a:extLst>
            <a:ext uri="{FF2B5EF4-FFF2-40B4-BE49-F238E27FC236}">
              <a16:creationId xmlns:a16="http://schemas.microsoft.com/office/drawing/2014/main" id="{034A8354-9F2B-4243-B611-41089574EC9A}"/>
            </a:ext>
          </a:extLst>
        </xdr:cNvPr>
        <xdr:cNvSpPr/>
      </xdr:nvSpPr>
      <xdr:spPr>
        <a:xfrm>
          <a:off x="12716746" y="22123214"/>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150</xdr:row>
      <xdr:rowOff>47626</xdr:rowOff>
    </xdr:from>
    <xdr:to>
      <xdr:col>42</xdr:col>
      <xdr:colOff>239183</xdr:colOff>
      <xdr:row>153</xdr:row>
      <xdr:rowOff>110066</xdr:rowOff>
    </xdr:to>
    <xdr:sp macro="" textlink="">
      <xdr:nvSpPr>
        <xdr:cNvPr id="16" name="大かっこ 15">
          <a:extLst>
            <a:ext uri="{FF2B5EF4-FFF2-40B4-BE49-F238E27FC236}">
              <a16:creationId xmlns:a16="http://schemas.microsoft.com/office/drawing/2014/main" id="{89DCEEDB-4A03-4911-9260-779306C7095F}"/>
            </a:ext>
          </a:extLst>
        </xdr:cNvPr>
        <xdr:cNvSpPr/>
      </xdr:nvSpPr>
      <xdr:spPr>
        <a:xfrm>
          <a:off x="12716746" y="23662155"/>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158</xdr:row>
      <xdr:rowOff>47626</xdr:rowOff>
    </xdr:from>
    <xdr:to>
      <xdr:col>42</xdr:col>
      <xdr:colOff>239183</xdr:colOff>
      <xdr:row>161</xdr:row>
      <xdr:rowOff>110066</xdr:rowOff>
    </xdr:to>
    <xdr:sp macro="" textlink="">
      <xdr:nvSpPr>
        <xdr:cNvPr id="17" name="大かっこ 16">
          <a:extLst>
            <a:ext uri="{FF2B5EF4-FFF2-40B4-BE49-F238E27FC236}">
              <a16:creationId xmlns:a16="http://schemas.microsoft.com/office/drawing/2014/main" id="{E35DE92F-A54B-4EC4-8A28-9077510160BF}"/>
            </a:ext>
          </a:extLst>
        </xdr:cNvPr>
        <xdr:cNvSpPr/>
      </xdr:nvSpPr>
      <xdr:spPr>
        <a:xfrm>
          <a:off x="12716746" y="25223508"/>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166</xdr:row>
      <xdr:rowOff>47626</xdr:rowOff>
    </xdr:from>
    <xdr:to>
      <xdr:col>42</xdr:col>
      <xdr:colOff>239183</xdr:colOff>
      <xdr:row>169</xdr:row>
      <xdr:rowOff>110066</xdr:rowOff>
    </xdr:to>
    <xdr:sp macro="" textlink="">
      <xdr:nvSpPr>
        <xdr:cNvPr id="18" name="大かっこ 17">
          <a:extLst>
            <a:ext uri="{FF2B5EF4-FFF2-40B4-BE49-F238E27FC236}">
              <a16:creationId xmlns:a16="http://schemas.microsoft.com/office/drawing/2014/main" id="{B9F661DA-7D23-458E-871D-E967495F02FC}"/>
            </a:ext>
          </a:extLst>
        </xdr:cNvPr>
        <xdr:cNvSpPr/>
      </xdr:nvSpPr>
      <xdr:spPr>
        <a:xfrm>
          <a:off x="12716746" y="26762450"/>
          <a:ext cx="1006849" cy="63020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174</xdr:row>
      <xdr:rowOff>47626</xdr:rowOff>
    </xdr:from>
    <xdr:to>
      <xdr:col>42</xdr:col>
      <xdr:colOff>239183</xdr:colOff>
      <xdr:row>177</xdr:row>
      <xdr:rowOff>110066</xdr:rowOff>
    </xdr:to>
    <xdr:sp macro="" textlink="">
      <xdr:nvSpPr>
        <xdr:cNvPr id="19" name="大かっこ 18">
          <a:extLst>
            <a:ext uri="{FF2B5EF4-FFF2-40B4-BE49-F238E27FC236}">
              <a16:creationId xmlns:a16="http://schemas.microsoft.com/office/drawing/2014/main" id="{178BC10C-1C3F-4A90-9505-101169513143}"/>
            </a:ext>
          </a:extLst>
        </xdr:cNvPr>
        <xdr:cNvSpPr/>
      </xdr:nvSpPr>
      <xdr:spPr>
        <a:xfrm>
          <a:off x="12716746" y="28301391"/>
          <a:ext cx="1006849" cy="63020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182</xdr:row>
      <xdr:rowOff>47626</xdr:rowOff>
    </xdr:from>
    <xdr:to>
      <xdr:col>42</xdr:col>
      <xdr:colOff>239183</xdr:colOff>
      <xdr:row>185</xdr:row>
      <xdr:rowOff>110066</xdr:rowOff>
    </xdr:to>
    <xdr:sp macro="" textlink="">
      <xdr:nvSpPr>
        <xdr:cNvPr id="20" name="大かっこ 19">
          <a:extLst>
            <a:ext uri="{FF2B5EF4-FFF2-40B4-BE49-F238E27FC236}">
              <a16:creationId xmlns:a16="http://schemas.microsoft.com/office/drawing/2014/main" id="{B4540CFD-709A-42B6-93E0-489D5469FC28}"/>
            </a:ext>
          </a:extLst>
        </xdr:cNvPr>
        <xdr:cNvSpPr/>
      </xdr:nvSpPr>
      <xdr:spPr>
        <a:xfrm>
          <a:off x="12716746" y="29840332"/>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190</xdr:row>
      <xdr:rowOff>47626</xdr:rowOff>
    </xdr:from>
    <xdr:to>
      <xdr:col>42</xdr:col>
      <xdr:colOff>239183</xdr:colOff>
      <xdr:row>193</xdr:row>
      <xdr:rowOff>110066</xdr:rowOff>
    </xdr:to>
    <xdr:sp macro="" textlink="">
      <xdr:nvSpPr>
        <xdr:cNvPr id="21" name="大かっこ 20">
          <a:extLst>
            <a:ext uri="{FF2B5EF4-FFF2-40B4-BE49-F238E27FC236}">
              <a16:creationId xmlns:a16="http://schemas.microsoft.com/office/drawing/2014/main" id="{B00FDFC7-CD16-4171-B66F-2BA5836390B2}"/>
            </a:ext>
          </a:extLst>
        </xdr:cNvPr>
        <xdr:cNvSpPr/>
      </xdr:nvSpPr>
      <xdr:spPr>
        <a:xfrm>
          <a:off x="12716746" y="31379273"/>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198</xdr:row>
      <xdr:rowOff>47626</xdr:rowOff>
    </xdr:from>
    <xdr:to>
      <xdr:col>42</xdr:col>
      <xdr:colOff>239183</xdr:colOff>
      <xdr:row>201</xdr:row>
      <xdr:rowOff>110066</xdr:rowOff>
    </xdr:to>
    <xdr:sp macro="" textlink="">
      <xdr:nvSpPr>
        <xdr:cNvPr id="22" name="大かっこ 21">
          <a:extLst>
            <a:ext uri="{FF2B5EF4-FFF2-40B4-BE49-F238E27FC236}">
              <a16:creationId xmlns:a16="http://schemas.microsoft.com/office/drawing/2014/main" id="{C55A97F9-5520-4C5A-9A3C-F12B883C17DC}"/>
            </a:ext>
          </a:extLst>
        </xdr:cNvPr>
        <xdr:cNvSpPr/>
      </xdr:nvSpPr>
      <xdr:spPr>
        <a:xfrm>
          <a:off x="12716746" y="32940626"/>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206</xdr:row>
      <xdr:rowOff>47626</xdr:rowOff>
    </xdr:from>
    <xdr:to>
      <xdr:col>42</xdr:col>
      <xdr:colOff>239183</xdr:colOff>
      <xdr:row>209</xdr:row>
      <xdr:rowOff>110066</xdr:rowOff>
    </xdr:to>
    <xdr:sp macro="" textlink="">
      <xdr:nvSpPr>
        <xdr:cNvPr id="23" name="大かっこ 22">
          <a:extLst>
            <a:ext uri="{FF2B5EF4-FFF2-40B4-BE49-F238E27FC236}">
              <a16:creationId xmlns:a16="http://schemas.microsoft.com/office/drawing/2014/main" id="{B00CD323-C1CC-4404-B8C8-5B2B04E94B29}"/>
            </a:ext>
          </a:extLst>
        </xdr:cNvPr>
        <xdr:cNvSpPr/>
      </xdr:nvSpPr>
      <xdr:spPr>
        <a:xfrm>
          <a:off x="12716746" y="34479567"/>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214</xdr:row>
      <xdr:rowOff>47626</xdr:rowOff>
    </xdr:from>
    <xdr:to>
      <xdr:col>42</xdr:col>
      <xdr:colOff>239183</xdr:colOff>
      <xdr:row>217</xdr:row>
      <xdr:rowOff>110066</xdr:rowOff>
    </xdr:to>
    <xdr:sp macro="" textlink="">
      <xdr:nvSpPr>
        <xdr:cNvPr id="24" name="大かっこ 23">
          <a:extLst>
            <a:ext uri="{FF2B5EF4-FFF2-40B4-BE49-F238E27FC236}">
              <a16:creationId xmlns:a16="http://schemas.microsoft.com/office/drawing/2014/main" id="{D19A5C55-14D6-4E95-B6E8-8C8AA9B4FA88}"/>
            </a:ext>
          </a:extLst>
        </xdr:cNvPr>
        <xdr:cNvSpPr/>
      </xdr:nvSpPr>
      <xdr:spPr>
        <a:xfrm>
          <a:off x="12716746" y="36018508"/>
          <a:ext cx="1006849" cy="630205"/>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222</xdr:row>
      <xdr:rowOff>47626</xdr:rowOff>
    </xdr:from>
    <xdr:to>
      <xdr:col>42</xdr:col>
      <xdr:colOff>239183</xdr:colOff>
      <xdr:row>225</xdr:row>
      <xdr:rowOff>110066</xdr:rowOff>
    </xdr:to>
    <xdr:sp macro="" textlink="">
      <xdr:nvSpPr>
        <xdr:cNvPr id="25" name="大かっこ 24">
          <a:extLst>
            <a:ext uri="{FF2B5EF4-FFF2-40B4-BE49-F238E27FC236}">
              <a16:creationId xmlns:a16="http://schemas.microsoft.com/office/drawing/2014/main" id="{BABC5EB0-5F86-44F1-9936-97078DD52417}"/>
            </a:ext>
          </a:extLst>
        </xdr:cNvPr>
        <xdr:cNvSpPr/>
      </xdr:nvSpPr>
      <xdr:spPr>
        <a:xfrm>
          <a:off x="12716746" y="37557450"/>
          <a:ext cx="1006849" cy="63020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230</xdr:row>
      <xdr:rowOff>47626</xdr:rowOff>
    </xdr:from>
    <xdr:to>
      <xdr:col>42</xdr:col>
      <xdr:colOff>239183</xdr:colOff>
      <xdr:row>233</xdr:row>
      <xdr:rowOff>110066</xdr:rowOff>
    </xdr:to>
    <xdr:sp macro="" textlink="">
      <xdr:nvSpPr>
        <xdr:cNvPr id="26" name="大かっこ 25">
          <a:extLst>
            <a:ext uri="{FF2B5EF4-FFF2-40B4-BE49-F238E27FC236}">
              <a16:creationId xmlns:a16="http://schemas.microsoft.com/office/drawing/2014/main" id="{2596EE15-5F02-4869-8BD5-78CE2D66FD6B}"/>
            </a:ext>
          </a:extLst>
        </xdr:cNvPr>
        <xdr:cNvSpPr/>
      </xdr:nvSpPr>
      <xdr:spPr>
        <a:xfrm>
          <a:off x="12716746" y="39096391"/>
          <a:ext cx="1006849" cy="630204"/>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39158</xdr:colOff>
      <xdr:row>38</xdr:row>
      <xdr:rowOff>47626</xdr:rowOff>
    </xdr:from>
    <xdr:to>
      <xdr:col>42</xdr:col>
      <xdr:colOff>239183</xdr:colOff>
      <xdr:row>41</xdr:row>
      <xdr:rowOff>110066</xdr:rowOff>
    </xdr:to>
    <xdr:sp macro="" textlink="">
      <xdr:nvSpPr>
        <xdr:cNvPr id="2" name="大かっこ 1">
          <a:extLst>
            <a:ext uri="{FF2B5EF4-FFF2-40B4-BE49-F238E27FC236}">
              <a16:creationId xmlns:a16="http://schemas.microsoft.com/office/drawing/2014/main" id="{7EA68B12-0F46-4994-A8E5-FD4F0FDD20CB}"/>
            </a:ext>
          </a:extLst>
        </xdr:cNvPr>
        <xdr:cNvSpPr/>
      </xdr:nvSpPr>
      <xdr:spPr>
        <a:xfrm>
          <a:off x="12675658" y="83470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46</xdr:row>
      <xdr:rowOff>47626</xdr:rowOff>
    </xdr:from>
    <xdr:to>
      <xdr:col>42</xdr:col>
      <xdr:colOff>239183</xdr:colOff>
      <xdr:row>49</xdr:row>
      <xdr:rowOff>110066</xdr:rowOff>
    </xdr:to>
    <xdr:sp macro="" textlink="">
      <xdr:nvSpPr>
        <xdr:cNvPr id="3" name="大かっこ 2">
          <a:extLst>
            <a:ext uri="{FF2B5EF4-FFF2-40B4-BE49-F238E27FC236}">
              <a16:creationId xmlns:a16="http://schemas.microsoft.com/office/drawing/2014/main" id="{AB02B692-69EF-4230-A3F7-3281FFD1486F}"/>
            </a:ext>
          </a:extLst>
        </xdr:cNvPr>
        <xdr:cNvSpPr/>
      </xdr:nvSpPr>
      <xdr:spPr>
        <a:xfrm>
          <a:off x="12675658" y="99028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54</xdr:row>
      <xdr:rowOff>47626</xdr:rowOff>
    </xdr:from>
    <xdr:to>
      <xdr:col>42</xdr:col>
      <xdr:colOff>239183</xdr:colOff>
      <xdr:row>57</xdr:row>
      <xdr:rowOff>110066</xdr:rowOff>
    </xdr:to>
    <xdr:sp macro="" textlink="">
      <xdr:nvSpPr>
        <xdr:cNvPr id="4" name="大かっこ 3">
          <a:extLst>
            <a:ext uri="{FF2B5EF4-FFF2-40B4-BE49-F238E27FC236}">
              <a16:creationId xmlns:a16="http://schemas.microsoft.com/office/drawing/2014/main" id="{3CFA4079-BE05-4777-8BBA-CC05D00D28D3}"/>
            </a:ext>
          </a:extLst>
        </xdr:cNvPr>
        <xdr:cNvSpPr/>
      </xdr:nvSpPr>
      <xdr:spPr>
        <a:xfrm>
          <a:off x="12675658" y="114585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62</xdr:row>
      <xdr:rowOff>47626</xdr:rowOff>
    </xdr:from>
    <xdr:to>
      <xdr:col>42</xdr:col>
      <xdr:colOff>239183</xdr:colOff>
      <xdr:row>65</xdr:row>
      <xdr:rowOff>110066</xdr:rowOff>
    </xdr:to>
    <xdr:sp macro="" textlink="">
      <xdr:nvSpPr>
        <xdr:cNvPr id="5" name="大かっこ 4">
          <a:extLst>
            <a:ext uri="{FF2B5EF4-FFF2-40B4-BE49-F238E27FC236}">
              <a16:creationId xmlns:a16="http://schemas.microsoft.com/office/drawing/2014/main" id="{3579F8B0-956C-4208-B6D3-085BBC708540}"/>
            </a:ext>
          </a:extLst>
        </xdr:cNvPr>
        <xdr:cNvSpPr/>
      </xdr:nvSpPr>
      <xdr:spPr>
        <a:xfrm>
          <a:off x="12675658" y="130143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70</xdr:row>
      <xdr:rowOff>47626</xdr:rowOff>
    </xdr:from>
    <xdr:to>
      <xdr:col>42</xdr:col>
      <xdr:colOff>239183</xdr:colOff>
      <xdr:row>73</xdr:row>
      <xdr:rowOff>110066</xdr:rowOff>
    </xdr:to>
    <xdr:sp macro="" textlink="">
      <xdr:nvSpPr>
        <xdr:cNvPr id="6" name="大かっこ 5">
          <a:extLst>
            <a:ext uri="{FF2B5EF4-FFF2-40B4-BE49-F238E27FC236}">
              <a16:creationId xmlns:a16="http://schemas.microsoft.com/office/drawing/2014/main" id="{79812868-204F-4919-926B-32E98DF2CCA7}"/>
            </a:ext>
          </a:extLst>
        </xdr:cNvPr>
        <xdr:cNvSpPr/>
      </xdr:nvSpPr>
      <xdr:spPr>
        <a:xfrm>
          <a:off x="12675658" y="145700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78</xdr:row>
      <xdr:rowOff>47626</xdr:rowOff>
    </xdr:from>
    <xdr:to>
      <xdr:col>42</xdr:col>
      <xdr:colOff>239183</xdr:colOff>
      <xdr:row>81</xdr:row>
      <xdr:rowOff>110066</xdr:rowOff>
    </xdr:to>
    <xdr:sp macro="" textlink="">
      <xdr:nvSpPr>
        <xdr:cNvPr id="7" name="大かっこ 6">
          <a:extLst>
            <a:ext uri="{FF2B5EF4-FFF2-40B4-BE49-F238E27FC236}">
              <a16:creationId xmlns:a16="http://schemas.microsoft.com/office/drawing/2014/main" id="{B42D5863-A53B-4C4D-BDFE-9ABF30987E65}"/>
            </a:ext>
          </a:extLst>
        </xdr:cNvPr>
        <xdr:cNvSpPr/>
      </xdr:nvSpPr>
      <xdr:spPr>
        <a:xfrm>
          <a:off x="12675658" y="161448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86</xdr:row>
      <xdr:rowOff>47626</xdr:rowOff>
    </xdr:from>
    <xdr:to>
      <xdr:col>42</xdr:col>
      <xdr:colOff>239183</xdr:colOff>
      <xdr:row>89</xdr:row>
      <xdr:rowOff>110066</xdr:rowOff>
    </xdr:to>
    <xdr:sp macro="" textlink="">
      <xdr:nvSpPr>
        <xdr:cNvPr id="8" name="大かっこ 7">
          <a:extLst>
            <a:ext uri="{FF2B5EF4-FFF2-40B4-BE49-F238E27FC236}">
              <a16:creationId xmlns:a16="http://schemas.microsoft.com/office/drawing/2014/main" id="{17181C95-BCEF-4279-B07C-F442D9CE8C29}"/>
            </a:ext>
          </a:extLst>
        </xdr:cNvPr>
        <xdr:cNvSpPr/>
      </xdr:nvSpPr>
      <xdr:spPr>
        <a:xfrm>
          <a:off x="12675658" y="177006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94</xdr:row>
      <xdr:rowOff>47626</xdr:rowOff>
    </xdr:from>
    <xdr:to>
      <xdr:col>42</xdr:col>
      <xdr:colOff>239183</xdr:colOff>
      <xdr:row>97</xdr:row>
      <xdr:rowOff>110066</xdr:rowOff>
    </xdr:to>
    <xdr:sp macro="" textlink="">
      <xdr:nvSpPr>
        <xdr:cNvPr id="9" name="大かっこ 8">
          <a:extLst>
            <a:ext uri="{FF2B5EF4-FFF2-40B4-BE49-F238E27FC236}">
              <a16:creationId xmlns:a16="http://schemas.microsoft.com/office/drawing/2014/main" id="{CD1F9FC4-75AC-4B0E-9FE2-C1A41599481D}"/>
            </a:ext>
          </a:extLst>
        </xdr:cNvPr>
        <xdr:cNvSpPr/>
      </xdr:nvSpPr>
      <xdr:spPr>
        <a:xfrm>
          <a:off x="12675658" y="192563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102</xdr:row>
      <xdr:rowOff>47626</xdr:rowOff>
    </xdr:from>
    <xdr:to>
      <xdr:col>42</xdr:col>
      <xdr:colOff>239183</xdr:colOff>
      <xdr:row>105</xdr:row>
      <xdr:rowOff>110066</xdr:rowOff>
    </xdr:to>
    <xdr:sp macro="" textlink="">
      <xdr:nvSpPr>
        <xdr:cNvPr id="10" name="大かっこ 9">
          <a:extLst>
            <a:ext uri="{FF2B5EF4-FFF2-40B4-BE49-F238E27FC236}">
              <a16:creationId xmlns:a16="http://schemas.microsoft.com/office/drawing/2014/main" id="{591BDB96-268F-41AC-8230-F06E2D293066}"/>
            </a:ext>
          </a:extLst>
        </xdr:cNvPr>
        <xdr:cNvSpPr/>
      </xdr:nvSpPr>
      <xdr:spPr>
        <a:xfrm>
          <a:off x="12675658" y="208121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110</xdr:row>
      <xdr:rowOff>47626</xdr:rowOff>
    </xdr:from>
    <xdr:to>
      <xdr:col>42</xdr:col>
      <xdr:colOff>239183</xdr:colOff>
      <xdr:row>113</xdr:row>
      <xdr:rowOff>110066</xdr:rowOff>
    </xdr:to>
    <xdr:sp macro="" textlink="">
      <xdr:nvSpPr>
        <xdr:cNvPr id="11" name="大かっこ 10">
          <a:extLst>
            <a:ext uri="{FF2B5EF4-FFF2-40B4-BE49-F238E27FC236}">
              <a16:creationId xmlns:a16="http://schemas.microsoft.com/office/drawing/2014/main" id="{5FD2EC78-E42E-489E-B65C-35AAEA13CC51}"/>
            </a:ext>
          </a:extLst>
        </xdr:cNvPr>
        <xdr:cNvSpPr/>
      </xdr:nvSpPr>
      <xdr:spPr>
        <a:xfrm>
          <a:off x="12675658" y="223678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118</xdr:row>
      <xdr:rowOff>47626</xdr:rowOff>
    </xdr:from>
    <xdr:to>
      <xdr:col>42</xdr:col>
      <xdr:colOff>239183</xdr:colOff>
      <xdr:row>121</xdr:row>
      <xdr:rowOff>110066</xdr:rowOff>
    </xdr:to>
    <xdr:sp macro="" textlink="">
      <xdr:nvSpPr>
        <xdr:cNvPr id="12" name="大かっこ 11">
          <a:extLst>
            <a:ext uri="{FF2B5EF4-FFF2-40B4-BE49-F238E27FC236}">
              <a16:creationId xmlns:a16="http://schemas.microsoft.com/office/drawing/2014/main" id="{FD3F2A8D-8F7B-44F4-A76E-8A6D13B11549}"/>
            </a:ext>
          </a:extLst>
        </xdr:cNvPr>
        <xdr:cNvSpPr/>
      </xdr:nvSpPr>
      <xdr:spPr>
        <a:xfrm>
          <a:off x="12675658" y="239426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126</xdr:row>
      <xdr:rowOff>47626</xdr:rowOff>
    </xdr:from>
    <xdr:to>
      <xdr:col>42</xdr:col>
      <xdr:colOff>239183</xdr:colOff>
      <xdr:row>129</xdr:row>
      <xdr:rowOff>110066</xdr:rowOff>
    </xdr:to>
    <xdr:sp macro="" textlink="">
      <xdr:nvSpPr>
        <xdr:cNvPr id="13" name="大かっこ 12">
          <a:extLst>
            <a:ext uri="{FF2B5EF4-FFF2-40B4-BE49-F238E27FC236}">
              <a16:creationId xmlns:a16="http://schemas.microsoft.com/office/drawing/2014/main" id="{5D28B291-666F-4F9A-9230-0076C2F87D01}"/>
            </a:ext>
          </a:extLst>
        </xdr:cNvPr>
        <xdr:cNvSpPr/>
      </xdr:nvSpPr>
      <xdr:spPr>
        <a:xfrm>
          <a:off x="12675658" y="254984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134</xdr:row>
      <xdr:rowOff>47626</xdr:rowOff>
    </xdr:from>
    <xdr:to>
      <xdr:col>42</xdr:col>
      <xdr:colOff>239183</xdr:colOff>
      <xdr:row>137</xdr:row>
      <xdr:rowOff>110066</xdr:rowOff>
    </xdr:to>
    <xdr:sp macro="" textlink="">
      <xdr:nvSpPr>
        <xdr:cNvPr id="14" name="大かっこ 13">
          <a:extLst>
            <a:ext uri="{FF2B5EF4-FFF2-40B4-BE49-F238E27FC236}">
              <a16:creationId xmlns:a16="http://schemas.microsoft.com/office/drawing/2014/main" id="{A97F61D8-921F-4A39-83C1-BFA862093DF8}"/>
            </a:ext>
          </a:extLst>
        </xdr:cNvPr>
        <xdr:cNvSpPr/>
      </xdr:nvSpPr>
      <xdr:spPr>
        <a:xfrm>
          <a:off x="12675658" y="270541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142</xdr:row>
      <xdr:rowOff>47626</xdr:rowOff>
    </xdr:from>
    <xdr:to>
      <xdr:col>42</xdr:col>
      <xdr:colOff>239183</xdr:colOff>
      <xdr:row>145</xdr:row>
      <xdr:rowOff>110066</xdr:rowOff>
    </xdr:to>
    <xdr:sp macro="" textlink="">
      <xdr:nvSpPr>
        <xdr:cNvPr id="15" name="大かっこ 14">
          <a:extLst>
            <a:ext uri="{FF2B5EF4-FFF2-40B4-BE49-F238E27FC236}">
              <a16:creationId xmlns:a16="http://schemas.microsoft.com/office/drawing/2014/main" id="{170CD582-AA9D-4059-83C2-3E1AAB7E8B5B}"/>
            </a:ext>
          </a:extLst>
        </xdr:cNvPr>
        <xdr:cNvSpPr/>
      </xdr:nvSpPr>
      <xdr:spPr>
        <a:xfrm>
          <a:off x="12675658" y="286099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150</xdr:row>
      <xdr:rowOff>47626</xdr:rowOff>
    </xdr:from>
    <xdr:to>
      <xdr:col>42</xdr:col>
      <xdr:colOff>239183</xdr:colOff>
      <xdr:row>153</xdr:row>
      <xdr:rowOff>110066</xdr:rowOff>
    </xdr:to>
    <xdr:sp macro="" textlink="">
      <xdr:nvSpPr>
        <xdr:cNvPr id="16" name="大かっこ 15">
          <a:extLst>
            <a:ext uri="{FF2B5EF4-FFF2-40B4-BE49-F238E27FC236}">
              <a16:creationId xmlns:a16="http://schemas.microsoft.com/office/drawing/2014/main" id="{710AEC44-DD11-4DAE-A497-0E137DFE2AC1}"/>
            </a:ext>
          </a:extLst>
        </xdr:cNvPr>
        <xdr:cNvSpPr/>
      </xdr:nvSpPr>
      <xdr:spPr>
        <a:xfrm>
          <a:off x="12675658" y="301656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158</xdr:row>
      <xdr:rowOff>47626</xdr:rowOff>
    </xdr:from>
    <xdr:to>
      <xdr:col>42</xdr:col>
      <xdr:colOff>239183</xdr:colOff>
      <xdr:row>161</xdr:row>
      <xdr:rowOff>110066</xdr:rowOff>
    </xdr:to>
    <xdr:sp macro="" textlink="">
      <xdr:nvSpPr>
        <xdr:cNvPr id="17" name="大かっこ 16">
          <a:extLst>
            <a:ext uri="{FF2B5EF4-FFF2-40B4-BE49-F238E27FC236}">
              <a16:creationId xmlns:a16="http://schemas.microsoft.com/office/drawing/2014/main" id="{BB3EE3BD-D8EB-4108-9FCB-1CEAD487418B}"/>
            </a:ext>
          </a:extLst>
        </xdr:cNvPr>
        <xdr:cNvSpPr/>
      </xdr:nvSpPr>
      <xdr:spPr>
        <a:xfrm>
          <a:off x="12675658" y="317404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166</xdr:row>
      <xdr:rowOff>47626</xdr:rowOff>
    </xdr:from>
    <xdr:to>
      <xdr:col>42</xdr:col>
      <xdr:colOff>239183</xdr:colOff>
      <xdr:row>169</xdr:row>
      <xdr:rowOff>110066</xdr:rowOff>
    </xdr:to>
    <xdr:sp macro="" textlink="">
      <xdr:nvSpPr>
        <xdr:cNvPr id="18" name="大かっこ 17">
          <a:extLst>
            <a:ext uri="{FF2B5EF4-FFF2-40B4-BE49-F238E27FC236}">
              <a16:creationId xmlns:a16="http://schemas.microsoft.com/office/drawing/2014/main" id="{F8700C16-16F1-4AB1-8540-FCB8963B4B9D}"/>
            </a:ext>
          </a:extLst>
        </xdr:cNvPr>
        <xdr:cNvSpPr/>
      </xdr:nvSpPr>
      <xdr:spPr>
        <a:xfrm>
          <a:off x="12675658" y="332962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174</xdr:row>
      <xdr:rowOff>47626</xdr:rowOff>
    </xdr:from>
    <xdr:to>
      <xdr:col>42</xdr:col>
      <xdr:colOff>239183</xdr:colOff>
      <xdr:row>177</xdr:row>
      <xdr:rowOff>110066</xdr:rowOff>
    </xdr:to>
    <xdr:sp macro="" textlink="">
      <xdr:nvSpPr>
        <xdr:cNvPr id="19" name="大かっこ 18">
          <a:extLst>
            <a:ext uri="{FF2B5EF4-FFF2-40B4-BE49-F238E27FC236}">
              <a16:creationId xmlns:a16="http://schemas.microsoft.com/office/drawing/2014/main" id="{322CCFD2-56B4-4984-80BF-CB77800A873E}"/>
            </a:ext>
          </a:extLst>
        </xdr:cNvPr>
        <xdr:cNvSpPr/>
      </xdr:nvSpPr>
      <xdr:spPr>
        <a:xfrm>
          <a:off x="12675658" y="348519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182</xdr:row>
      <xdr:rowOff>47626</xdr:rowOff>
    </xdr:from>
    <xdr:to>
      <xdr:col>42</xdr:col>
      <xdr:colOff>239183</xdr:colOff>
      <xdr:row>185</xdr:row>
      <xdr:rowOff>110066</xdr:rowOff>
    </xdr:to>
    <xdr:sp macro="" textlink="">
      <xdr:nvSpPr>
        <xdr:cNvPr id="20" name="大かっこ 19">
          <a:extLst>
            <a:ext uri="{FF2B5EF4-FFF2-40B4-BE49-F238E27FC236}">
              <a16:creationId xmlns:a16="http://schemas.microsoft.com/office/drawing/2014/main" id="{94274C06-8DB8-4FAC-9C64-AEA629DA122F}"/>
            </a:ext>
          </a:extLst>
        </xdr:cNvPr>
        <xdr:cNvSpPr/>
      </xdr:nvSpPr>
      <xdr:spPr>
        <a:xfrm>
          <a:off x="12675658" y="364077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190</xdr:row>
      <xdr:rowOff>47626</xdr:rowOff>
    </xdr:from>
    <xdr:to>
      <xdr:col>42</xdr:col>
      <xdr:colOff>239183</xdr:colOff>
      <xdr:row>193</xdr:row>
      <xdr:rowOff>110066</xdr:rowOff>
    </xdr:to>
    <xdr:sp macro="" textlink="">
      <xdr:nvSpPr>
        <xdr:cNvPr id="21" name="大かっこ 20">
          <a:extLst>
            <a:ext uri="{FF2B5EF4-FFF2-40B4-BE49-F238E27FC236}">
              <a16:creationId xmlns:a16="http://schemas.microsoft.com/office/drawing/2014/main" id="{A7BA249E-0BA2-4D6C-9DE8-306E759F61B8}"/>
            </a:ext>
          </a:extLst>
        </xdr:cNvPr>
        <xdr:cNvSpPr/>
      </xdr:nvSpPr>
      <xdr:spPr>
        <a:xfrm>
          <a:off x="12675658" y="379634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198</xdr:row>
      <xdr:rowOff>47626</xdr:rowOff>
    </xdr:from>
    <xdr:to>
      <xdr:col>42</xdr:col>
      <xdr:colOff>239183</xdr:colOff>
      <xdr:row>201</xdr:row>
      <xdr:rowOff>110066</xdr:rowOff>
    </xdr:to>
    <xdr:sp macro="" textlink="">
      <xdr:nvSpPr>
        <xdr:cNvPr id="22" name="大かっこ 21">
          <a:extLst>
            <a:ext uri="{FF2B5EF4-FFF2-40B4-BE49-F238E27FC236}">
              <a16:creationId xmlns:a16="http://schemas.microsoft.com/office/drawing/2014/main" id="{4F202611-0786-4539-A289-F2377303D029}"/>
            </a:ext>
          </a:extLst>
        </xdr:cNvPr>
        <xdr:cNvSpPr/>
      </xdr:nvSpPr>
      <xdr:spPr>
        <a:xfrm>
          <a:off x="12675658" y="395382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206</xdr:row>
      <xdr:rowOff>47626</xdr:rowOff>
    </xdr:from>
    <xdr:to>
      <xdr:col>42</xdr:col>
      <xdr:colOff>239183</xdr:colOff>
      <xdr:row>209</xdr:row>
      <xdr:rowOff>110066</xdr:rowOff>
    </xdr:to>
    <xdr:sp macro="" textlink="">
      <xdr:nvSpPr>
        <xdr:cNvPr id="23" name="大かっこ 22">
          <a:extLst>
            <a:ext uri="{FF2B5EF4-FFF2-40B4-BE49-F238E27FC236}">
              <a16:creationId xmlns:a16="http://schemas.microsoft.com/office/drawing/2014/main" id="{DE5D7400-EFB2-45E3-A176-4D7E9A610945}"/>
            </a:ext>
          </a:extLst>
        </xdr:cNvPr>
        <xdr:cNvSpPr/>
      </xdr:nvSpPr>
      <xdr:spPr>
        <a:xfrm>
          <a:off x="12675658" y="410940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214</xdr:row>
      <xdr:rowOff>47626</xdr:rowOff>
    </xdr:from>
    <xdr:to>
      <xdr:col>42</xdr:col>
      <xdr:colOff>239183</xdr:colOff>
      <xdr:row>217</xdr:row>
      <xdr:rowOff>110066</xdr:rowOff>
    </xdr:to>
    <xdr:sp macro="" textlink="">
      <xdr:nvSpPr>
        <xdr:cNvPr id="24" name="大かっこ 23">
          <a:extLst>
            <a:ext uri="{FF2B5EF4-FFF2-40B4-BE49-F238E27FC236}">
              <a16:creationId xmlns:a16="http://schemas.microsoft.com/office/drawing/2014/main" id="{983465D5-0532-4648-9E12-E1DD42FC58E0}"/>
            </a:ext>
          </a:extLst>
        </xdr:cNvPr>
        <xdr:cNvSpPr/>
      </xdr:nvSpPr>
      <xdr:spPr>
        <a:xfrm>
          <a:off x="12675658" y="426497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222</xdr:row>
      <xdr:rowOff>47626</xdr:rowOff>
    </xdr:from>
    <xdr:to>
      <xdr:col>42</xdr:col>
      <xdr:colOff>239183</xdr:colOff>
      <xdr:row>225</xdr:row>
      <xdr:rowOff>110066</xdr:rowOff>
    </xdr:to>
    <xdr:sp macro="" textlink="">
      <xdr:nvSpPr>
        <xdr:cNvPr id="25" name="大かっこ 24">
          <a:extLst>
            <a:ext uri="{FF2B5EF4-FFF2-40B4-BE49-F238E27FC236}">
              <a16:creationId xmlns:a16="http://schemas.microsoft.com/office/drawing/2014/main" id="{725DD3FB-11AF-48B2-9797-DC9D4DC9C84B}"/>
            </a:ext>
          </a:extLst>
        </xdr:cNvPr>
        <xdr:cNvSpPr/>
      </xdr:nvSpPr>
      <xdr:spPr>
        <a:xfrm>
          <a:off x="12675658" y="442055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230</xdr:row>
      <xdr:rowOff>47626</xdr:rowOff>
    </xdr:from>
    <xdr:to>
      <xdr:col>42</xdr:col>
      <xdr:colOff>239183</xdr:colOff>
      <xdr:row>233</xdr:row>
      <xdr:rowOff>110066</xdr:rowOff>
    </xdr:to>
    <xdr:sp macro="" textlink="">
      <xdr:nvSpPr>
        <xdr:cNvPr id="26" name="大かっこ 25">
          <a:extLst>
            <a:ext uri="{FF2B5EF4-FFF2-40B4-BE49-F238E27FC236}">
              <a16:creationId xmlns:a16="http://schemas.microsoft.com/office/drawing/2014/main" id="{5C7E320D-9569-4D8F-9279-E05366F99D0F}"/>
            </a:ext>
          </a:extLst>
        </xdr:cNvPr>
        <xdr:cNvSpPr/>
      </xdr:nvSpPr>
      <xdr:spPr>
        <a:xfrm>
          <a:off x="12675658" y="4576127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38</xdr:row>
      <xdr:rowOff>47626</xdr:rowOff>
    </xdr:from>
    <xdr:to>
      <xdr:col>42</xdr:col>
      <xdr:colOff>239183</xdr:colOff>
      <xdr:row>41</xdr:row>
      <xdr:rowOff>110066</xdr:rowOff>
    </xdr:to>
    <xdr:sp macro="" textlink="">
      <xdr:nvSpPr>
        <xdr:cNvPr id="27" name="大かっこ 26">
          <a:extLst>
            <a:ext uri="{FF2B5EF4-FFF2-40B4-BE49-F238E27FC236}">
              <a16:creationId xmlns:a16="http://schemas.microsoft.com/office/drawing/2014/main" id="{2AFE5D48-4564-42CA-8B7D-121188077850}"/>
            </a:ext>
          </a:extLst>
        </xdr:cNvPr>
        <xdr:cNvSpPr/>
      </xdr:nvSpPr>
      <xdr:spPr>
        <a:xfrm>
          <a:off x="12675658" y="80994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38</xdr:row>
      <xdr:rowOff>47626</xdr:rowOff>
    </xdr:from>
    <xdr:to>
      <xdr:col>42</xdr:col>
      <xdr:colOff>239183</xdr:colOff>
      <xdr:row>41</xdr:row>
      <xdr:rowOff>110066</xdr:rowOff>
    </xdr:to>
    <xdr:sp macro="" textlink="">
      <xdr:nvSpPr>
        <xdr:cNvPr id="28" name="大かっこ 27">
          <a:extLst>
            <a:ext uri="{FF2B5EF4-FFF2-40B4-BE49-F238E27FC236}">
              <a16:creationId xmlns:a16="http://schemas.microsoft.com/office/drawing/2014/main" id="{67E7831B-5E96-40FA-A9D2-ABD9B7B8C2C9}"/>
            </a:ext>
          </a:extLst>
        </xdr:cNvPr>
        <xdr:cNvSpPr/>
      </xdr:nvSpPr>
      <xdr:spPr>
        <a:xfrm>
          <a:off x="12675658" y="80994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39158</xdr:colOff>
      <xdr:row>38</xdr:row>
      <xdr:rowOff>47626</xdr:rowOff>
    </xdr:from>
    <xdr:to>
      <xdr:col>42</xdr:col>
      <xdr:colOff>239183</xdr:colOff>
      <xdr:row>41</xdr:row>
      <xdr:rowOff>110066</xdr:rowOff>
    </xdr:to>
    <xdr:sp macro="" textlink="">
      <xdr:nvSpPr>
        <xdr:cNvPr id="29" name="大かっこ 28">
          <a:extLst>
            <a:ext uri="{FF2B5EF4-FFF2-40B4-BE49-F238E27FC236}">
              <a16:creationId xmlns:a16="http://schemas.microsoft.com/office/drawing/2014/main" id="{DEBFC1B7-EB9B-4AA4-A2ED-27EDA3647DCE}"/>
            </a:ext>
          </a:extLst>
        </xdr:cNvPr>
        <xdr:cNvSpPr/>
      </xdr:nvSpPr>
      <xdr:spPr>
        <a:xfrm>
          <a:off x="12675658" y="8099426"/>
          <a:ext cx="1000125" cy="633940"/>
        </a:xfrm>
        <a:prstGeom prst="bracketPair">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86020</xdr:colOff>
      <xdr:row>40</xdr:row>
      <xdr:rowOff>0</xdr:rowOff>
    </xdr:from>
    <xdr:to>
      <xdr:col>29</xdr:col>
      <xdr:colOff>202466</xdr:colOff>
      <xdr:row>44</xdr:row>
      <xdr:rowOff>108897</xdr:rowOff>
    </xdr:to>
    <xdr:sp macro="" textlink="">
      <xdr:nvSpPr>
        <xdr:cNvPr id="30" name="吹き出し: 四角形 29">
          <a:extLst>
            <a:ext uri="{FF2B5EF4-FFF2-40B4-BE49-F238E27FC236}">
              <a16:creationId xmlns:a16="http://schemas.microsoft.com/office/drawing/2014/main" id="{521D5DC6-AA2D-47E7-B153-311D31336CB1}"/>
            </a:ext>
          </a:extLst>
        </xdr:cNvPr>
        <xdr:cNvSpPr/>
      </xdr:nvSpPr>
      <xdr:spPr>
        <a:xfrm>
          <a:off x="8133202" y="8751455"/>
          <a:ext cx="1513446" cy="893987"/>
        </a:xfrm>
        <a:prstGeom prst="wedgeRectCallout">
          <a:avLst>
            <a:gd name="adj1" fmla="val -5002"/>
            <a:gd name="adj2" fmla="val -67407"/>
          </a:avLst>
        </a:prstGeom>
        <a:solidFill>
          <a:schemeClr val="bg1"/>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latin typeface="BIZ UDPゴシック" panose="020B0400000000000000" pitchFamily="50" charset="-128"/>
              <a:ea typeface="BIZ UDPゴシック" panose="020B0400000000000000" pitchFamily="50" charset="-128"/>
            </a:rPr>
            <a:t>従業員の本年</a:t>
          </a:r>
          <a:r>
            <a:rPr kumimoji="1" lang="en-US" altLang="ja-JP" sz="900">
              <a:solidFill>
                <a:srgbClr val="FF0000"/>
              </a:solidFill>
              <a:latin typeface="BIZ UDPゴシック" panose="020B0400000000000000" pitchFamily="50" charset="-128"/>
              <a:ea typeface="BIZ UDPゴシック" panose="020B0400000000000000" pitchFamily="50" charset="-128"/>
            </a:rPr>
            <a:t>4</a:t>
          </a:r>
          <a:r>
            <a:rPr kumimoji="1" lang="ja-JP" altLang="en-US" sz="900">
              <a:solidFill>
                <a:srgbClr val="FF0000"/>
              </a:solidFill>
              <a:latin typeface="BIZ UDPゴシック" panose="020B0400000000000000" pitchFamily="50" charset="-128"/>
              <a:ea typeface="BIZ UDPゴシック" panose="020B0400000000000000" pitchFamily="50" charset="-128"/>
            </a:rPr>
            <a:t>月分以降の返還に対する支給額を記載してください。</a:t>
          </a:r>
          <a:endParaRPr kumimoji="1" lang="en-US" altLang="ja-JP" sz="900">
            <a:solidFill>
              <a:srgbClr val="FF0000"/>
            </a:solidFill>
            <a:latin typeface="BIZ UDPゴシック" panose="020B0400000000000000" pitchFamily="50" charset="-128"/>
            <a:ea typeface="BIZ UDPゴシック" panose="020B0400000000000000" pitchFamily="50" charset="-128"/>
          </a:endParaRPr>
        </a:p>
        <a:p>
          <a:pPr algn="l"/>
          <a:r>
            <a:rPr kumimoji="1" lang="en-US" altLang="ja-JP" sz="900">
              <a:solidFill>
                <a:srgbClr val="FF0000"/>
              </a:solidFill>
              <a:latin typeface="BIZ UDPゴシック" panose="020B0400000000000000" pitchFamily="50" charset="-128"/>
              <a:ea typeface="BIZ UDPゴシック" panose="020B0400000000000000" pitchFamily="50" charset="-128"/>
            </a:rPr>
            <a:t>(</a:t>
          </a:r>
          <a:r>
            <a:rPr kumimoji="1" lang="ja-JP" altLang="en-US" sz="900">
              <a:solidFill>
                <a:srgbClr val="FF0000"/>
              </a:solidFill>
              <a:latin typeface="BIZ UDPゴシック" panose="020B0400000000000000" pitchFamily="50" charset="-128"/>
              <a:ea typeface="BIZ UDPゴシック" panose="020B0400000000000000" pitchFamily="50" charset="-128"/>
            </a:rPr>
            <a:t>翌月払いの場合は</a:t>
          </a:r>
          <a:r>
            <a:rPr kumimoji="1" lang="en-US" altLang="ja-JP" sz="900">
              <a:solidFill>
                <a:srgbClr val="FF0000"/>
              </a:solidFill>
              <a:latin typeface="BIZ UDPゴシック" panose="020B0400000000000000" pitchFamily="50" charset="-128"/>
              <a:ea typeface="BIZ UDPゴシック" panose="020B0400000000000000" pitchFamily="50" charset="-128"/>
            </a:rPr>
            <a:t>5</a:t>
          </a:r>
          <a:r>
            <a:rPr kumimoji="1" lang="ja-JP" altLang="en-US" sz="900">
              <a:solidFill>
                <a:srgbClr val="FF0000"/>
              </a:solidFill>
              <a:latin typeface="BIZ UDPゴシック" panose="020B0400000000000000" pitchFamily="50" charset="-128"/>
              <a:ea typeface="BIZ UDPゴシック" panose="020B0400000000000000" pitchFamily="50" charset="-128"/>
            </a:rPr>
            <a:t>月以降の支給額を記載</a:t>
          </a:r>
          <a:r>
            <a:rPr kumimoji="1" lang="en-US" altLang="ja-JP" sz="900">
              <a:solidFill>
                <a:srgbClr val="FF0000"/>
              </a:solidFill>
              <a:latin typeface="BIZ UDPゴシック" panose="020B0400000000000000" pitchFamily="50" charset="-128"/>
              <a:ea typeface="BIZ UDPゴシック" panose="020B0400000000000000" pitchFamily="50" charset="-128"/>
            </a:rPr>
            <a:t>)</a:t>
          </a:r>
          <a:endParaRPr kumimoji="1" lang="ja-JP" altLang="en-US" sz="9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E2C06-7FEA-4526-9C71-98CB58FD0005}">
  <sheetPr>
    <tabColor rgb="FFFF0000"/>
    <pageSetUpPr fitToPage="1"/>
  </sheetPr>
  <dimension ref="A1:AV240"/>
  <sheetViews>
    <sheetView tabSelected="1" view="pageBreakPreview" zoomScale="55" zoomScaleNormal="100" zoomScaleSheetLayoutView="55" workbookViewId="0"/>
  </sheetViews>
  <sheetFormatPr defaultColWidth="8.90625" defaultRowHeight="13" outlineLevelRow="1" x14ac:dyDescent="0.2"/>
  <cols>
    <col min="1" max="1" width="3.81640625" style="4" customWidth="1"/>
    <col min="2" max="2" width="5.81640625" style="4" customWidth="1"/>
    <col min="3" max="6" width="3.81640625" style="4" customWidth="1"/>
    <col min="7" max="8" width="3.1796875" style="4" customWidth="1"/>
    <col min="9" max="9" width="2.08984375" style="4" customWidth="1"/>
    <col min="10" max="11" width="3.1796875" style="4" customWidth="1"/>
    <col min="12" max="12" width="8.90625" style="4" customWidth="1"/>
    <col min="13" max="13" width="2.90625" style="4" customWidth="1"/>
    <col min="14" max="14" width="5.90625" style="4" customWidth="1"/>
    <col min="15" max="15" width="5.08984375" style="4" customWidth="1"/>
    <col min="16" max="16" width="2.81640625" style="4" customWidth="1"/>
    <col min="17" max="17" width="3.81640625" style="4" customWidth="1"/>
    <col min="18" max="18" width="11.453125" style="4" customWidth="1"/>
    <col min="19" max="19" width="3.81640625" style="4" customWidth="1"/>
    <col min="20" max="20" width="6.36328125" style="4" customWidth="1"/>
    <col min="21" max="21" width="2" style="4" customWidth="1"/>
    <col min="22" max="25" width="5.54296875" style="4" customWidth="1"/>
    <col min="26" max="26" width="2.6328125" style="4" customWidth="1"/>
    <col min="27" max="28" width="5.54296875" style="4" customWidth="1"/>
    <col min="29" max="29" width="6.08984375" style="4" customWidth="1"/>
    <col min="30" max="30" width="3.90625" style="4" customWidth="1"/>
    <col min="31" max="31" width="1.453125" style="4" customWidth="1"/>
    <col min="32" max="32" width="5.90625" style="4" customWidth="1"/>
    <col min="33" max="33" width="2.36328125" style="4" customWidth="1"/>
    <col min="34" max="34" width="5.90625" style="4" customWidth="1"/>
    <col min="35" max="35" width="8.36328125" style="4" customWidth="1"/>
    <col min="36" max="36" width="2.6328125" style="4" customWidth="1"/>
    <col min="37" max="37" width="5" style="4" customWidth="1"/>
    <col min="38" max="38" width="6.08984375" style="4" customWidth="1"/>
    <col min="39" max="39" width="4.453125" style="4" customWidth="1"/>
    <col min="40" max="43" width="3.81640625" style="4" customWidth="1"/>
    <col min="44" max="44" width="11.81640625" style="4" customWidth="1"/>
    <col min="45" max="45" width="12.1796875" style="4" customWidth="1"/>
    <col min="46" max="46" width="3.81640625" style="4" customWidth="1"/>
    <col min="47" max="47" width="10.81640625" style="4" hidden="1" customWidth="1"/>
    <col min="48" max="48" width="9.81640625" style="4" customWidth="1"/>
    <col min="49" max="16384" width="8.90625" style="1"/>
  </cols>
  <sheetData>
    <row r="1" spans="1:47" ht="9"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3">
        <f>EDATE(M29,1)</f>
        <v>31</v>
      </c>
    </row>
    <row r="2" spans="1:47" ht="16" x14ac:dyDescent="0.2">
      <c r="A2" s="2"/>
      <c r="B2" s="5" t="s">
        <v>85</v>
      </c>
      <c r="C2" s="2"/>
      <c r="D2" s="5"/>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row>
    <row r="3" spans="1:47" ht="16.25" x14ac:dyDescent="0.2">
      <c r="A3" s="2"/>
      <c r="B3" s="5"/>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1:47" ht="20.25" customHeight="1" x14ac:dyDescent="0.2">
      <c r="A4" s="2"/>
      <c r="B4" s="91" t="s">
        <v>55</v>
      </c>
      <c r="C4" s="24"/>
      <c r="D4" s="2" t="s">
        <v>56</v>
      </c>
      <c r="E4" s="2"/>
      <c r="G4" s="2"/>
      <c r="H4" s="2"/>
      <c r="I4" s="2"/>
      <c r="J4" s="2"/>
      <c r="K4" s="2"/>
      <c r="L4" s="2"/>
      <c r="M4" s="88"/>
      <c r="N4" s="2" t="s">
        <v>53</v>
      </c>
      <c r="O4" s="2"/>
      <c r="P4" s="2"/>
      <c r="Q4" s="89"/>
      <c r="R4" s="2" t="s">
        <v>54</v>
      </c>
      <c r="S4" s="2"/>
      <c r="T4" s="2"/>
      <c r="U4" s="2"/>
      <c r="V4" s="2"/>
      <c r="W4" s="2"/>
      <c r="X4" s="2"/>
      <c r="Y4" s="2"/>
      <c r="Z4" s="2"/>
      <c r="AA4" s="2"/>
      <c r="AB4" s="2"/>
      <c r="AC4" s="2"/>
      <c r="AD4" s="2"/>
      <c r="AE4" s="2"/>
      <c r="AF4" s="2"/>
      <c r="AG4" s="2"/>
      <c r="AH4" s="2"/>
      <c r="AI4" s="90"/>
      <c r="AJ4" s="90"/>
      <c r="AK4" s="90"/>
      <c r="AL4" s="90"/>
      <c r="AM4" s="90"/>
      <c r="AN4" s="90"/>
      <c r="AO4" s="90"/>
      <c r="AP4" s="90"/>
      <c r="AQ4" s="90"/>
      <c r="AR4" s="2"/>
      <c r="AS4" s="2"/>
      <c r="AT4" s="2"/>
    </row>
    <row r="5" spans="1:47" ht="16.25" customHeight="1" x14ac:dyDescent="0.2">
      <c r="A5" s="2"/>
      <c r="B5" s="292" t="s">
        <v>79</v>
      </c>
      <c r="C5" s="293"/>
      <c r="D5" s="293"/>
      <c r="E5" s="293"/>
      <c r="F5" s="293"/>
      <c r="G5" s="293"/>
      <c r="H5" s="293"/>
      <c r="I5" s="293"/>
      <c r="J5" s="293"/>
      <c r="K5" s="293"/>
      <c r="L5" s="293"/>
      <c r="M5" s="294"/>
      <c r="N5" s="274"/>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6"/>
      <c r="AR5" s="2"/>
      <c r="AS5" s="2"/>
      <c r="AT5" s="2"/>
    </row>
    <row r="6" spans="1:47" ht="22.5" customHeight="1" x14ac:dyDescent="0.2">
      <c r="A6" s="2"/>
      <c r="B6" s="295"/>
      <c r="C6" s="296"/>
      <c r="D6" s="296"/>
      <c r="E6" s="296"/>
      <c r="F6" s="296"/>
      <c r="G6" s="296"/>
      <c r="H6" s="296"/>
      <c r="I6" s="296"/>
      <c r="J6" s="296"/>
      <c r="K6" s="296"/>
      <c r="L6" s="296"/>
      <c r="M6" s="297"/>
      <c r="N6" s="277"/>
      <c r="O6" s="278"/>
      <c r="P6" s="278"/>
      <c r="Q6" s="278"/>
      <c r="R6" s="278"/>
      <c r="S6" s="278"/>
      <c r="T6" s="278"/>
      <c r="U6" s="278"/>
      <c r="V6" s="278"/>
      <c r="W6" s="278"/>
      <c r="X6" s="278"/>
      <c r="Y6" s="278"/>
      <c r="Z6" s="278"/>
      <c r="AA6" s="278"/>
      <c r="AB6" s="278"/>
      <c r="AC6" s="278"/>
      <c r="AD6" s="278"/>
      <c r="AE6" s="278"/>
      <c r="AF6" s="278"/>
      <c r="AG6" s="278"/>
      <c r="AH6" s="278"/>
      <c r="AI6" s="278"/>
      <c r="AJ6" s="278"/>
      <c r="AK6" s="278"/>
      <c r="AL6" s="278"/>
      <c r="AM6" s="278"/>
      <c r="AN6" s="278"/>
      <c r="AO6" s="278"/>
      <c r="AP6" s="278"/>
      <c r="AQ6" s="279"/>
      <c r="AR6" s="2"/>
      <c r="AS6" s="2"/>
      <c r="AT6" s="2"/>
    </row>
    <row r="7" spans="1:47" ht="21" customHeight="1" x14ac:dyDescent="0.2">
      <c r="A7" s="2"/>
      <c r="B7" s="298"/>
      <c r="C7" s="299"/>
      <c r="D7" s="299"/>
      <c r="E7" s="299"/>
      <c r="F7" s="299"/>
      <c r="G7" s="299"/>
      <c r="H7" s="299"/>
      <c r="I7" s="299"/>
      <c r="J7" s="299"/>
      <c r="K7" s="299"/>
      <c r="L7" s="299"/>
      <c r="M7" s="300"/>
      <c r="N7" s="280"/>
      <c r="O7" s="281"/>
      <c r="P7" s="281"/>
      <c r="Q7" s="281"/>
      <c r="R7" s="281"/>
      <c r="S7" s="281"/>
      <c r="T7" s="281"/>
      <c r="U7" s="281"/>
      <c r="V7" s="281"/>
      <c r="W7" s="281"/>
      <c r="X7" s="281"/>
      <c r="Y7" s="281"/>
      <c r="Z7" s="281"/>
      <c r="AA7" s="281"/>
      <c r="AB7" s="281"/>
      <c r="AC7" s="281"/>
      <c r="AD7" s="281"/>
      <c r="AE7" s="281"/>
      <c r="AF7" s="281"/>
      <c r="AG7" s="281"/>
      <c r="AH7" s="281"/>
      <c r="AI7" s="281"/>
      <c r="AJ7" s="281"/>
      <c r="AK7" s="281"/>
      <c r="AL7" s="281"/>
      <c r="AM7" s="281"/>
      <c r="AN7" s="281"/>
      <c r="AO7" s="281"/>
      <c r="AP7" s="281"/>
      <c r="AQ7" s="282"/>
      <c r="AR7" s="2"/>
      <c r="AS7" s="2"/>
      <c r="AT7" s="2"/>
      <c r="AU7" s="2"/>
    </row>
    <row r="8" spans="1:47" ht="7.5" customHeight="1" x14ac:dyDescent="0.2">
      <c r="A8" s="2"/>
      <c r="B8" s="292" t="s">
        <v>72</v>
      </c>
      <c r="C8" s="293"/>
      <c r="D8" s="293"/>
      <c r="E8" s="293"/>
      <c r="F8" s="293"/>
      <c r="G8" s="293"/>
      <c r="H8" s="293"/>
      <c r="I8" s="293"/>
      <c r="J8" s="293"/>
      <c r="K8" s="293"/>
      <c r="L8" s="293"/>
      <c r="M8" s="294"/>
      <c r="N8" s="16"/>
      <c r="O8" s="14"/>
      <c r="P8" s="14"/>
      <c r="Q8" s="14"/>
      <c r="R8" s="14"/>
      <c r="S8" s="14"/>
      <c r="T8" s="14"/>
      <c r="U8" s="14"/>
      <c r="V8" s="14"/>
      <c r="W8" s="14"/>
      <c r="X8" s="14"/>
      <c r="Y8" s="14"/>
      <c r="Z8" s="14"/>
      <c r="AA8" s="14"/>
      <c r="AB8" s="14"/>
      <c r="AC8" s="14"/>
      <c r="AD8" s="14"/>
      <c r="AE8" s="14"/>
      <c r="AF8" s="14"/>
      <c r="AG8" s="14"/>
      <c r="AH8" s="14"/>
      <c r="AI8" s="14"/>
      <c r="AJ8" s="14"/>
      <c r="AK8" s="20"/>
      <c r="AL8" s="20"/>
      <c r="AM8" s="14"/>
      <c r="AN8" s="20"/>
      <c r="AO8" s="20"/>
      <c r="AP8" s="20"/>
      <c r="AQ8" s="10"/>
      <c r="AR8" s="2"/>
      <c r="AS8" s="2"/>
      <c r="AT8" s="7"/>
      <c r="AU8" s="7"/>
    </row>
    <row r="9" spans="1:47" ht="10.5" customHeight="1" x14ac:dyDescent="0.2">
      <c r="A9" s="2"/>
      <c r="B9" s="295"/>
      <c r="C9" s="296"/>
      <c r="D9" s="296"/>
      <c r="E9" s="296"/>
      <c r="F9" s="296"/>
      <c r="G9" s="296"/>
      <c r="H9" s="296"/>
      <c r="I9" s="296"/>
      <c r="J9" s="296"/>
      <c r="K9" s="296"/>
      <c r="L9" s="296"/>
      <c r="M9" s="297"/>
      <c r="N9" s="16"/>
      <c r="O9" s="18"/>
      <c r="P9" s="18"/>
      <c r="Q9" s="18"/>
      <c r="R9" s="18"/>
      <c r="S9" s="18"/>
      <c r="T9" s="18"/>
      <c r="U9" s="18"/>
      <c r="V9" s="18"/>
      <c r="W9" s="18"/>
      <c r="X9" s="2"/>
      <c r="Y9" s="93"/>
      <c r="Z9" s="92"/>
      <c r="AA9" s="92"/>
      <c r="AB9" s="92"/>
      <c r="AC9" s="92"/>
      <c r="AD9" s="92"/>
      <c r="AE9" s="92"/>
      <c r="AF9" s="92"/>
      <c r="AG9" s="92"/>
      <c r="AH9" s="92"/>
      <c r="AI9" s="92"/>
      <c r="AJ9" s="92"/>
      <c r="AK9" s="92"/>
      <c r="AL9" s="92"/>
      <c r="AM9" s="94"/>
      <c r="AN9" s="2"/>
      <c r="AO9" s="2"/>
      <c r="AP9" s="2"/>
      <c r="AQ9" s="15"/>
      <c r="AR9" s="2"/>
      <c r="AS9" s="2"/>
      <c r="AT9" s="2"/>
      <c r="AU9" s="2"/>
    </row>
    <row r="10" spans="1:47" ht="19.5" customHeight="1" x14ac:dyDescent="0.2">
      <c r="A10" s="2"/>
      <c r="B10" s="295"/>
      <c r="C10" s="296"/>
      <c r="D10" s="296"/>
      <c r="E10" s="296"/>
      <c r="F10" s="296"/>
      <c r="G10" s="296"/>
      <c r="H10" s="296"/>
      <c r="I10" s="296"/>
      <c r="J10" s="296"/>
      <c r="K10" s="296"/>
      <c r="L10" s="296"/>
      <c r="M10" s="297"/>
      <c r="N10" s="16"/>
      <c r="O10" s="19" t="s">
        <v>14</v>
      </c>
      <c r="P10" s="278"/>
      <c r="Q10" s="278"/>
      <c r="R10" s="14" t="s">
        <v>22</v>
      </c>
      <c r="S10" s="18"/>
      <c r="T10" s="96"/>
      <c r="U10" s="96"/>
      <c r="V10" s="96"/>
      <c r="W10" s="96"/>
      <c r="X10" s="96"/>
      <c r="Y10" s="95" t="s">
        <v>86</v>
      </c>
      <c r="Z10" s="95"/>
      <c r="AA10" s="95"/>
      <c r="AB10" s="95"/>
      <c r="AC10" s="95"/>
      <c r="AD10" s="95"/>
      <c r="AE10" s="95"/>
      <c r="AF10" s="95"/>
      <c r="AG10" s="95"/>
      <c r="AH10" s="95"/>
      <c r="AI10" s="95"/>
      <c r="AJ10" s="95"/>
      <c r="AK10" s="95"/>
      <c r="AL10" s="95"/>
      <c r="AM10" s="95"/>
      <c r="AN10" s="95"/>
      <c r="AO10" s="95"/>
      <c r="AP10" s="95"/>
      <c r="AQ10" s="15"/>
      <c r="AR10" s="2"/>
      <c r="AS10" s="2"/>
      <c r="AT10" s="2"/>
      <c r="AU10" s="2"/>
    </row>
    <row r="11" spans="1:47" ht="19.5" customHeight="1" x14ac:dyDescent="0.2">
      <c r="A11" s="2"/>
      <c r="B11" s="295"/>
      <c r="C11" s="296"/>
      <c r="D11" s="296"/>
      <c r="E11" s="296"/>
      <c r="F11" s="296"/>
      <c r="G11" s="296"/>
      <c r="H11" s="296"/>
      <c r="I11" s="296"/>
      <c r="J11" s="296"/>
      <c r="K11" s="296"/>
      <c r="L11" s="296"/>
      <c r="M11" s="297"/>
      <c r="N11" s="16"/>
      <c r="O11" s="95" t="s">
        <v>87</v>
      </c>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15"/>
      <c r="AR11" s="2"/>
      <c r="AS11" s="2"/>
      <c r="AT11" s="2"/>
      <c r="AU11" s="2"/>
    </row>
    <row r="12" spans="1:47" ht="17" customHeight="1" x14ac:dyDescent="0.2">
      <c r="A12" s="2"/>
      <c r="B12" s="295"/>
      <c r="C12" s="296"/>
      <c r="D12" s="296"/>
      <c r="E12" s="296"/>
      <c r="F12" s="296"/>
      <c r="G12" s="296"/>
      <c r="H12" s="296"/>
      <c r="I12" s="296"/>
      <c r="J12" s="296"/>
      <c r="K12" s="296"/>
      <c r="L12" s="296"/>
      <c r="M12" s="297"/>
      <c r="N12" s="16"/>
      <c r="O12" s="14"/>
      <c r="P12" s="312"/>
      <c r="Q12" s="312"/>
      <c r="R12" s="14"/>
      <c r="S12" s="14"/>
      <c r="T12" s="14"/>
      <c r="U12" s="14"/>
      <c r="V12" s="14"/>
      <c r="W12" s="14"/>
      <c r="X12" s="14"/>
      <c r="Y12" s="93"/>
      <c r="Z12" s="92"/>
      <c r="AA12" s="92"/>
      <c r="AB12" s="92"/>
      <c r="AC12" s="92"/>
      <c r="AD12" s="92"/>
      <c r="AE12" s="92"/>
      <c r="AF12" s="92"/>
      <c r="AG12" s="92"/>
      <c r="AH12" s="92"/>
      <c r="AI12" s="92"/>
      <c r="AJ12" s="92"/>
      <c r="AK12" s="92"/>
      <c r="AL12" s="92"/>
      <c r="AM12" s="94"/>
      <c r="AN12" s="20"/>
      <c r="AO12" s="20"/>
      <c r="AP12" s="20"/>
      <c r="AQ12" s="10"/>
      <c r="AR12" s="2"/>
      <c r="AS12" s="2"/>
      <c r="AT12" s="7"/>
      <c r="AU12" s="7"/>
    </row>
    <row r="13" spans="1:47" ht="7.5" customHeight="1" x14ac:dyDescent="0.2">
      <c r="A13" s="2"/>
      <c r="B13" s="298"/>
      <c r="C13" s="299"/>
      <c r="D13" s="299"/>
      <c r="E13" s="299"/>
      <c r="F13" s="299"/>
      <c r="G13" s="299"/>
      <c r="H13" s="299"/>
      <c r="I13" s="299"/>
      <c r="J13" s="299"/>
      <c r="K13" s="299"/>
      <c r="L13" s="299"/>
      <c r="M13" s="300"/>
      <c r="N13" s="22"/>
      <c r="O13" s="11"/>
      <c r="P13" s="11"/>
      <c r="Q13" s="11"/>
      <c r="R13" s="11"/>
      <c r="S13" s="11"/>
      <c r="T13" s="11"/>
      <c r="U13" s="11"/>
      <c r="V13" s="11"/>
      <c r="W13" s="11"/>
      <c r="X13" s="11"/>
      <c r="Y13" s="11"/>
      <c r="Z13" s="11"/>
      <c r="AA13" s="11"/>
      <c r="AB13" s="11"/>
      <c r="AC13" s="11"/>
      <c r="AD13" s="11"/>
      <c r="AE13" s="11"/>
      <c r="AF13" s="11"/>
      <c r="AG13" s="11"/>
      <c r="AH13" s="11"/>
      <c r="AI13" s="23"/>
      <c r="AJ13" s="23"/>
      <c r="AK13" s="23"/>
      <c r="AL13" s="23"/>
      <c r="AM13" s="23"/>
      <c r="AN13" s="23"/>
      <c r="AO13" s="23"/>
      <c r="AP13" s="23"/>
      <c r="AQ13" s="17"/>
      <c r="AR13" s="2"/>
      <c r="AS13" s="2"/>
      <c r="AT13" s="2"/>
    </row>
    <row r="14" spans="1:47" ht="16" x14ac:dyDescent="0.2">
      <c r="A14" s="2"/>
      <c r="B14" s="2"/>
      <c r="C14" s="2"/>
      <c r="D14" s="2"/>
      <c r="E14" s="2"/>
      <c r="F14" s="2"/>
      <c r="G14" s="2"/>
      <c r="H14" s="2"/>
      <c r="I14" s="2"/>
      <c r="J14" s="2"/>
      <c r="K14" s="2"/>
      <c r="L14" s="2"/>
      <c r="M14" s="6"/>
      <c r="N14" s="6"/>
      <c r="O14" s="6"/>
      <c r="P14" s="6"/>
      <c r="Q14" s="6"/>
      <c r="R14" s="6"/>
      <c r="S14" s="6"/>
      <c r="T14" s="6"/>
      <c r="U14" s="6"/>
      <c r="V14" s="6"/>
      <c r="W14" s="6"/>
      <c r="X14" s="6"/>
      <c r="Y14" s="6"/>
      <c r="Z14" s="6"/>
      <c r="AA14" s="6"/>
      <c r="AB14" s="6"/>
      <c r="AC14" s="6"/>
      <c r="AD14" s="6"/>
      <c r="AE14" s="6"/>
      <c r="AF14" s="6"/>
      <c r="AG14" s="6"/>
      <c r="AH14" s="6"/>
      <c r="AI14" s="7"/>
      <c r="AJ14" s="7"/>
      <c r="AK14" s="7"/>
      <c r="AL14" s="7"/>
      <c r="AM14" s="7"/>
      <c r="AN14" s="7"/>
      <c r="AO14" s="7"/>
      <c r="AP14" s="7"/>
      <c r="AQ14" s="7"/>
      <c r="AR14" s="2"/>
      <c r="AS14" s="2"/>
      <c r="AT14" s="2"/>
    </row>
    <row r="15" spans="1:47" ht="15" customHeight="1" x14ac:dyDescent="0.2">
      <c r="A15" s="2"/>
      <c r="B15" s="2" t="s">
        <v>58</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row>
    <row r="16" spans="1:47" ht="22.5" customHeight="1" x14ac:dyDescent="0.2">
      <c r="A16" s="2"/>
      <c r="B16" s="325" t="s">
        <v>52</v>
      </c>
      <c r="C16" s="326"/>
      <c r="D16" s="326"/>
      <c r="E16" s="326"/>
      <c r="F16" s="326"/>
      <c r="G16" s="327"/>
      <c r="H16" s="319" t="s">
        <v>15</v>
      </c>
      <c r="I16" s="320"/>
      <c r="J16" s="320"/>
      <c r="K16" s="320"/>
      <c r="L16" s="320"/>
      <c r="M16" s="320"/>
      <c r="N16" s="321"/>
      <c r="O16" s="319" t="s">
        <v>37</v>
      </c>
      <c r="P16" s="320"/>
      <c r="Q16" s="320"/>
      <c r="R16" s="320"/>
      <c r="S16" s="320"/>
      <c r="T16" s="320"/>
      <c r="U16" s="320"/>
      <c r="V16" s="320"/>
      <c r="W16" s="320"/>
      <c r="X16" s="321"/>
      <c r="Y16" s="319" t="s">
        <v>38</v>
      </c>
      <c r="Z16" s="320"/>
      <c r="AA16" s="320"/>
      <c r="AB16" s="320"/>
      <c r="AC16" s="320"/>
      <c r="AD16" s="320"/>
      <c r="AE16" s="320"/>
      <c r="AF16" s="320"/>
      <c r="AG16" s="320"/>
      <c r="AH16" s="320"/>
      <c r="AI16" s="320"/>
      <c r="AJ16" s="320"/>
      <c r="AK16" s="320"/>
      <c r="AL16" s="320"/>
      <c r="AM16" s="320"/>
      <c r="AN16" s="320"/>
      <c r="AO16" s="320"/>
      <c r="AP16" s="320"/>
      <c r="AQ16" s="321"/>
      <c r="AR16" s="2"/>
      <c r="AS16" s="2"/>
      <c r="AT16" s="2"/>
      <c r="AU16" s="3"/>
    </row>
    <row r="17" spans="1:48" ht="30" customHeight="1" x14ac:dyDescent="0.2">
      <c r="A17" s="2"/>
      <c r="B17" s="328"/>
      <c r="C17" s="329"/>
      <c r="D17" s="329"/>
      <c r="E17" s="329"/>
      <c r="F17" s="329"/>
      <c r="G17" s="330"/>
      <c r="H17" s="283"/>
      <c r="I17" s="284"/>
      <c r="J17" s="284"/>
      <c r="K17" s="284"/>
      <c r="L17" s="284"/>
      <c r="M17" s="284"/>
      <c r="N17" s="285"/>
      <c r="O17" s="331" t="s">
        <v>11</v>
      </c>
      <c r="P17" s="332"/>
      <c r="Q17" s="332"/>
      <c r="R17" s="333"/>
      <c r="S17" s="322"/>
      <c r="T17" s="323"/>
      <c r="U17" s="323"/>
      <c r="V17" s="323"/>
      <c r="W17" s="323"/>
      <c r="X17" s="324"/>
      <c r="Y17" s="313" t="s">
        <v>31</v>
      </c>
      <c r="Z17" s="314"/>
      <c r="AA17" s="315"/>
      <c r="AB17" s="204"/>
      <c r="AC17" s="205"/>
      <c r="AD17" s="205"/>
      <c r="AE17" s="205"/>
      <c r="AF17" s="205"/>
      <c r="AG17" s="205"/>
      <c r="AH17" s="205"/>
      <c r="AI17" s="205"/>
      <c r="AJ17" s="205"/>
      <c r="AK17" s="205"/>
      <c r="AL17" s="205"/>
      <c r="AM17" s="205"/>
      <c r="AN17" s="205"/>
      <c r="AO17" s="205"/>
      <c r="AP17" s="205"/>
      <c r="AQ17" s="206"/>
      <c r="AR17" s="2"/>
      <c r="AS17" s="2"/>
      <c r="AT17" s="2"/>
    </row>
    <row r="18" spans="1:48" ht="30" customHeight="1" x14ac:dyDescent="0.2">
      <c r="A18" s="2"/>
      <c r="B18" s="328"/>
      <c r="C18" s="329"/>
      <c r="D18" s="329"/>
      <c r="E18" s="329"/>
      <c r="F18" s="329"/>
      <c r="G18" s="330"/>
      <c r="H18" s="286"/>
      <c r="I18" s="287"/>
      <c r="J18" s="287"/>
      <c r="K18" s="287"/>
      <c r="L18" s="287"/>
      <c r="M18" s="287"/>
      <c r="N18" s="288"/>
      <c r="O18" s="334" t="s">
        <v>10</v>
      </c>
      <c r="P18" s="335"/>
      <c r="Q18" s="335"/>
      <c r="R18" s="336"/>
      <c r="S18" s="346"/>
      <c r="T18" s="347"/>
      <c r="U18" s="347"/>
      <c r="V18" s="347"/>
      <c r="W18" s="347"/>
      <c r="X18" s="348"/>
      <c r="Y18" s="316"/>
      <c r="Z18" s="317"/>
      <c r="AA18" s="318"/>
      <c r="AB18" s="207"/>
      <c r="AC18" s="208"/>
      <c r="AD18" s="208"/>
      <c r="AE18" s="208"/>
      <c r="AF18" s="208"/>
      <c r="AG18" s="208"/>
      <c r="AH18" s="208"/>
      <c r="AI18" s="208"/>
      <c r="AJ18" s="208"/>
      <c r="AK18" s="208"/>
      <c r="AL18" s="208"/>
      <c r="AM18" s="208"/>
      <c r="AN18" s="208"/>
      <c r="AO18" s="208"/>
      <c r="AP18" s="208"/>
      <c r="AQ18" s="209"/>
      <c r="AR18" s="2"/>
      <c r="AS18" s="2"/>
      <c r="AT18" s="2"/>
    </row>
    <row r="19" spans="1:48" ht="30" customHeight="1" x14ac:dyDescent="0.2">
      <c r="A19" s="2"/>
      <c r="B19" s="328"/>
      <c r="C19" s="329"/>
      <c r="D19" s="329"/>
      <c r="E19" s="329"/>
      <c r="F19" s="329"/>
      <c r="G19" s="330"/>
      <c r="H19" s="286"/>
      <c r="I19" s="287"/>
      <c r="J19" s="287"/>
      <c r="K19" s="287"/>
      <c r="L19" s="287"/>
      <c r="M19" s="287"/>
      <c r="N19" s="288"/>
      <c r="O19" s="334" t="s">
        <v>9</v>
      </c>
      <c r="P19" s="335"/>
      <c r="Q19" s="335"/>
      <c r="R19" s="336"/>
      <c r="S19" s="343"/>
      <c r="T19" s="344"/>
      <c r="U19" s="345"/>
      <c r="V19" s="211" t="s">
        <v>33</v>
      </c>
      <c r="W19" s="212"/>
      <c r="X19" s="69" t="s">
        <v>17</v>
      </c>
      <c r="Y19" s="306" t="s">
        <v>32</v>
      </c>
      <c r="Z19" s="307"/>
      <c r="AA19" s="308"/>
      <c r="AB19" s="198"/>
      <c r="AC19" s="199"/>
      <c r="AD19" s="199"/>
      <c r="AE19" s="199"/>
      <c r="AF19" s="199"/>
      <c r="AG19" s="199"/>
      <c r="AH19" s="199"/>
      <c r="AI19" s="199"/>
      <c r="AJ19" s="199"/>
      <c r="AK19" s="199"/>
      <c r="AL19" s="199"/>
      <c r="AM19" s="199"/>
      <c r="AN19" s="199"/>
      <c r="AO19" s="199"/>
      <c r="AP19" s="199"/>
      <c r="AQ19" s="200"/>
      <c r="AR19" s="2"/>
      <c r="AS19" s="2"/>
      <c r="AT19" s="2"/>
    </row>
    <row r="20" spans="1:48" ht="30" customHeight="1" x14ac:dyDescent="0.2">
      <c r="A20" s="2"/>
      <c r="B20" s="328"/>
      <c r="C20" s="329"/>
      <c r="D20" s="329"/>
      <c r="E20" s="329"/>
      <c r="F20" s="329"/>
      <c r="G20" s="330"/>
      <c r="H20" s="289"/>
      <c r="I20" s="290"/>
      <c r="J20" s="290"/>
      <c r="K20" s="290"/>
      <c r="L20" s="290"/>
      <c r="M20" s="290"/>
      <c r="N20" s="291"/>
      <c r="O20" s="337" t="s">
        <v>35</v>
      </c>
      <c r="P20" s="338"/>
      <c r="Q20" s="338"/>
      <c r="R20" s="339"/>
      <c r="S20" s="340"/>
      <c r="T20" s="341"/>
      <c r="U20" s="341"/>
      <c r="V20" s="341"/>
      <c r="W20" s="341"/>
      <c r="X20" s="342"/>
      <c r="Y20" s="309"/>
      <c r="Z20" s="310"/>
      <c r="AA20" s="311"/>
      <c r="AB20" s="201"/>
      <c r="AC20" s="202"/>
      <c r="AD20" s="202"/>
      <c r="AE20" s="202"/>
      <c r="AF20" s="202"/>
      <c r="AG20" s="202"/>
      <c r="AH20" s="202"/>
      <c r="AI20" s="202"/>
      <c r="AJ20" s="202"/>
      <c r="AK20" s="202"/>
      <c r="AL20" s="202"/>
      <c r="AM20" s="202"/>
      <c r="AN20" s="202"/>
      <c r="AO20" s="202"/>
      <c r="AP20" s="202"/>
      <c r="AQ20" s="203"/>
      <c r="AR20" s="2"/>
      <c r="AS20" s="2"/>
      <c r="AT20" s="2"/>
    </row>
    <row r="21" spans="1:48" ht="30" customHeight="1" x14ac:dyDescent="0.2">
      <c r="A21" s="2"/>
      <c r="B21" s="68" t="s">
        <v>34</v>
      </c>
      <c r="C21" s="64"/>
      <c r="D21" s="64"/>
      <c r="E21" s="64"/>
      <c r="F21" s="64"/>
      <c r="G21" s="64"/>
      <c r="H21" s="64"/>
      <c r="I21" s="65"/>
      <c r="J21" s="65"/>
      <c r="K21" s="65"/>
      <c r="L21" s="65"/>
      <c r="M21" s="66"/>
      <c r="N21" s="66"/>
      <c r="O21" s="66"/>
      <c r="P21" s="66"/>
      <c r="Q21" s="66"/>
      <c r="R21" s="66"/>
      <c r="S21" s="66"/>
      <c r="T21" s="66"/>
      <c r="U21" s="63"/>
      <c r="V21" s="63"/>
      <c r="W21" s="63"/>
      <c r="X21" s="67"/>
      <c r="Y21" s="67"/>
      <c r="Z21" s="67"/>
      <c r="AA21" s="67"/>
      <c r="AB21" s="67"/>
      <c r="AC21" s="67"/>
      <c r="AD21" s="67"/>
      <c r="AE21" s="67"/>
      <c r="AF21" s="67"/>
      <c r="AG21" s="67"/>
      <c r="AH21" s="67"/>
      <c r="AI21" s="67"/>
      <c r="AJ21" s="67"/>
      <c r="AK21" s="67"/>
      <c r="AL21" s="67"/>
      <c r="AM21" s="67"/>
      <c r="AN21" s="67"/>
      <c r="AO21" s="67"/>
      <c r="AP21" s="67"/>
      <c r="AQ21" s="67"/>
      <c r="AR21" s="2"/>
      <c r="AS21" s="2"/>
      <c r="AT21" s="2"/>
    </row>
    <row r="22" spans="1:48" ht="15" customHeight="1" x14ac:dyDescent="0.2">
      <c r="A22" s="2"/>
      <c r="B22" s="25" t="s">
        <v>30</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row>
    <row r="23" spans="1:48" ht="15" customHeight="1" x14ac:dyDescent="0.2">
      <c r="A23" s="2"/>
      <c r="B23" s="25" t="s">
        <v>28</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row>
    <row r="24" spans="1:48" ht="15" customHeight="1" x14ac:dyDescent="0.2">
      <c r="A24" s="2"/>
      <c r="B24" s="25" t="s">
        <v>62</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I24" s="2"/>
      <c r="AJ24" s="2"/>
      <c r="AK24" s="2"/>
      <c r="AL24" s="2"/>
      <c r="AM24" s="2"/>
      <c r="AN24" s="2"/>
      <c r="AO24" s="2"/>
      <c r="AP24" s="2"/>
      <c r="AQ24" s="2"/>
      <c r="AR24" s="2"/>
      <c r="AS24" s="2"/>
      <c r="AT24" s="2"/>
    </row>
    <row r="25" spans="1:48" ht="15" customHeight="1" x14ac:dyDescent="0.2">
      <c r="A25" s="2"/>
      <c r="B25" s="25" t="s">
        <v>29</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row>
    <row r="26" spans="1:48" ht="15" customHeight="1" x14ac:dyDescent="0.2">
      <c r="A26" s="2"/>
      <c r="B26" s="25" t="s">
        <v>27</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row>
    <row r="27" spans="1:48" ht="15" customHeight="1" x14ac:dyDescent="0.2">
      <c r="A27" s="2"/>
      <c r="B27" s="25" t="s">
        <v>26</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row>
    <row r="28" spans="1:48" ht="9"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row>
    <row r="29" spans="1:48" ht="15" customHeight="1" x14ac:dyDescent="0.2">
      <c r="A29" s="2"/>
      <c r="B29" s="2" t="s">
        <v>77</v>
      </c>
      <c r="C29" s="2"/>
      <c r="D29" s="2"/>
      <c r="E29" s="26" t="s">
        <v>4</v>
      </c>
      <c r="F29" s="210"/>
      <c r="G29" s="210"/>
      <c r="H29" s="210"/>
      <c r="I29" s="210"/>
      <c r="J29" s="210"/>
      <c r="K29" s="210"/>
      <c r="L29" s="27" t="s">
        <v>5</v>
      </c>
      <c r="M29" s="210"/>
      <c r="N29" s="210"/>
      <c r="O29" s="210"/>
      <c r="P29" s="210"/>
      <c r="Q29" s="210"/>
      <c r="R29" s="28" t="s">
        <v>78</v>
      </c>
      <c r="S29" s="28"/>
      <c r="T29" s="28"/>
      <c r="U29" s="28"/>
      <c r="V29" s="28"/>
      <c r="W29" s="2"/>
      <c r="X29" s="2"/>
      <c r="Y29" s="2"/>
      <c r="Z29" s="2"/>
      <c r="AA29" s="2"/>
      <c r="AB29" s="2"/>
      <c r="AC29" s="2"/>
      <c r="AD29" s="2"/>
      <c r="AE29" s="2"/>
      <c r="AF29" s="2"/>
      <c r="AG29" s="2"/>
      <c r="AH29" s="2"/>
      <c r="AI29" s="2"/>
      <c r="AJ29" s="2"/>
      <c r="AK29" s="2"/>
      <c r="AL29" s="2"/>
      <c r="AM29" s="2"/>
      <c r="AN29" s="2"/>
      <c r="AO29" s="2"/>
      <c r="AP29" s="2"/>
      <c r="AQ29" s="2"/>
      <c r="AR29" s="2"/>
      <c r="AS29" s="2"/>
      <c r="AT29" s="2"/>
    </row>
    <row r="30" spans="1:48" ht="15" customHeight="1" x14ac:dyDescent="0.2">
      <c r="A30" s="2"/>
      <c r="B30" s="301" t="s">
        <v>0</v>
      </c>
      <c r="C30" s="229" t="s">
        <v>1</v>
      </c>
      <c r="D30" s="230"/>
      <c r="E30" s="230"/>
      <c r="F30" s="231"/>
      <c r="G30" s="220" t="s">
        <v>82</v>
      </c>
      <c r="H30" s="357"/>
      <c r="I30" s="357"/>
      <c r="J30" s="357"/>
      <c r="K30" s="357"/>
      <c r="L30" s="358"/>
      <c r="M30" s="220" t="s">
        <v>61</v>
      </c>
      <c r="N30" s="221"/>
      <c r="O30" s="221"/>
      <c r="P30" s="222"/>
      <c r="Q30" s="229" t="s">
        <v>64</v>
      </c>
      <c r="R30" s="230"/>
      <c r="S30" s="230"/>
      <c r="T30" s="231"/>
      <c r="U30" s="238" t="s">
        <v>65</v>
      </c>
      <c r="V30" s="239"/>
      <c r="W30" s="239"/>
      <c r="X30" s="239"/>
      <c r="Y30" s="239"/>
      <c r="Z30" s="239"/>
      <c r="AA30" s="239"/>
      <c r="AB30" s="239"/>
      <c r="AC30" s="239"/>
      <c r="AD30" s="240"/>
      <c r="AE30" s="220" t="s">
        <v>25</v>
      </c>
      <c r="AF30" s="230"/>
      <c r="AG30" s="230"/>
      <c r="AH30" s="230"/>
      <c r="AI30" s="230"/>
      <c r="AJ30" s="70"/>
      <c r="AK30" s="70"/>
      <c r="AL30" s="70"/>
      <c r="AM30" s="72"/>
      <c r="AN30" s="241" t="s">
        <v>70</v>
      </c>
      <c r="AO30" s="242"/>
      <c r="AP30" s="242"/>
      <c r="AQ30" s="243"/>
      <c r="AR30" s="213" t="s">
        <v>57</v>
      </c>
      <c r="AS30" s="197" t="s">
        <v>73</v>
      </c>
      <c r="AT30" s="2"/>
      <c r="AV30" s="31"/>
    </row>
    <row r="31" spans="1:48" ht="6.65" customHeight="1" x14ac:dyDescent="0.2">
      <c r="A31" s="2"/>
      <c r="B31" s="302"/>
      <c r="C31" s="232"/>
      <c r="D31" s="233"/>
      <c r="E31" s="233"/>
      <c r="F31" s="234"/>
      <c r="G31" s="253"/>
      <c r="H31" s="254"/>
      <c r="I31" s="254"/>
      <c r="J31" s="254"/>
      <c r="K31" s="254"/>
      <c r="L31" s="255"/>
      <c r="M31" s="223"/>
      <c r="N31" s="224"/>
      <c r="O31" s="224"/>
      <c r="P31" s="225"/>
      <c r="Q31" s="232"/>
      <c r="R31" s="233"/>
      <c r="S31" s="233"/>
      <c r="T31" s="234"/>
      <c r="U31" s="73"/>
      <c r="V31" s="350"/>
      <c r="W31" s="350"/>
      <c r="X31" s="350"/>
      <c r="Y31" s="350"/>
      <c r="Z31" s="350"/>
      <c r="AA31" s="350"/>
      <c r="AB31" s="350"/>
      <c r="AC31" s="350"/>
      <c r="AD31" s="74"/>
      <c r="AE31" s="232"/>
      <c r="AF31" s="233"/>
      <c r="AG31" s="233"/>
      <c r="AH31" s="233"/>
      <c r="AI31" s="233"/>
      <c r="AJ31" s="71"/>
      <c r="AK31" s="71"/>
      <c r="AL31" s="71"/>
      <c r="AM31" s="75"/>
      <c r="AN31" s="244"/>
      <c r="AO31" s="245"/>
      <c r="AP31" s="245"/>
      <c r="AQ31" s="246"/>
      <c r="AR31" s="213"/>
      <c r="AS31" s="197"/>
      <c r="AT31" s="2"/>
      <c r="AV31" s="31"/>
    </row>
    <row r="32" spans="1:48" ht="7.25" customHeight="1" x14ac:dyDescent="0.2">
      <c r="A32" s="2"/>
      <c r="B32" s="302"/>
      <c r="C32" s="232"/>
      <c r="D32" s="233"/>
      <c r="E32" s="233"/>
      <c r="F32" s="234"/>
      <c r="G32" s="253"/>
      <c r="H32" s="254"/>
      <c r="I32" s="254"/>
      <c r="J32" s="254"/>
      <c r="K32" s="254"/>
      <c r="L32" s="255"/>
      <c r="M32" s="226"/>
      <c r="N32" s="227"/>
      <c r="O32" s="227"/>
      <c r="P32" s="228"/>
      <c r="Q32" s="235"/>
      <c r="R32" s="236"/>
      <c r="S32" s="236"/>
      <c r="T32" s="237"/>
      <c r="U32" s="76"/>
      <c r="V32" s="77"/>
      <c r="W32" s="78"/>
      <c r="X32" s="77"/>
      <c r="Y32" s="79"/>
      <c r="Z32" s="77"/>
      <c r="AA32" s="77"/>
      <c r="AB32" s="79"/>
      <c r="AC32" s="77"/>
      <c r="AD32" s="80"/>
      <c r="AE32" s="232"/>
      <c r="AF32" s="233"/>
      <c r="AG32" s="233"/>
      <c r="AH32" s="233"/>
      <c r="AI32" s="233"/>
      <c r="AJ32" s="81"/>
      <c r="AK32" s="82"/>
      <c r="AL32" s="82"/>
      <c r="AM32" s="83"/>
      <c r="AN32" s="244"/>
      <c r="AO32" s="245"/>
      <c r="AP32" s="245"/>
      <c r="AQ32" s="246"/>
      <c r="AR32" s="213"/>
      <c r="AS32" s="197"/>
      <c r="AT32" s="2"/>
      <c r="AV32" s="31"/>
    </row>
    <row r="33" spans="1:48" ht="15" customHeight="1" x14ac:dyDescent="0.2">
      <c r="A33" s="2"/>
      <c r="B33" s="302"/>
      <c r="C33" s="232"/>
      <c r="D33" s="233"/>
      <c r="E33" s="233"/>
      <c r="F33" s="234"/>
      <c r="G33" s="253"/>
      <c r="H33" s="254"/>
      <c r="I33" s="254"/>
      <c r="J33" s="254"/>
      <c r="K33" s="254"/>
      <c r="L33" s="255"/>
      <c r="M33" s="214" t="s">
        <v>60</v>
      </c>
      <c r="N33" s="215"/>
      <c r="O33" s="215"/>
      <c r="P33" s="216"/>
      <c r="Q33" s="247" t="s">
        <v>71</v>
      </c>
      <c r="R33" s="248"/>
      <c r="S33" s="248"/>
      <c r="T33" s="249"/>
      <c r="U33" s="253" t="s">
        <v>88</v>
      </c>
      <c r="V33" s="254"/>
      <c r="W33" s="254"/>
      <c r="X33" s="254"/>
      <c r="Y33" s="255"/>
      <c r="Z33" s="253" t="s">
        <v>83</v>
      </c>
      <c r="AA33" s="254"/>
      <c r="AB33" s="254"/>
      <c r="AC33" s="254"/>
      <c r="AD33" s="255"/>
      <c r="AE33" s="232"/>
      <c r="AF33" s="233"/>
      <c r="AG33" s="233"/>
      <c r="AH33" s="233"/>
      <c r="AI33" s="233"/>
      <c r="AJ33" s="197" t="s">
        <v>69</v>
      </c>
      <c r="AK33" s="259"/>
      <c r="AL33" s="259"/>
      <c r="AM33" s="260"/>
      <c r="AN33" s="253" t="s">
        <v>13</v>
      </c>
      <c r="AO33" s="254"/>
      <c r="AP33" s="254"/>
      <c r="AQ33" s="255"/>
      <c r="AR33" s="213"/>
      <c r="AS33" s="197"/>
      <c r="AT33" s="2"/>
      <c r="AV33" s="31"/>
    </row>
    <row r="34" spans="1:48" ht="27" customHeight="1" x14ac:dyDescent="0.2">
      <c r="A34" s="2"/>
      <c r="B34" s="303"/>
      <c r="C34" s="217"/>
      <c r="D34" s="218"/>
      <c r="E34" s="218"/>
      <c r="F34" s="219"/>
      <c r="G34" s="256"/>
      <c r="H34" s="257"/>
      <c r="I34" s="257"/>
      <c r="J34" s="257"/>
      <c r="K34" s="257"/>
      <c r="L34" s="258"/>
      <c r="M34" s="217"/>
      <c r="N34" s="218"/>
      <c r="O34" s="218"/>
      <c r="P34" s="219"/>
      <c r="Q34" s="250"/>
      <c r="R34" s="251"/>
      <c r="S34" s="251"/>
      <c r="T34" s="252"/>
      <c r="U34" s="256"/>
      <c r="V34" s="257"/>
      <c r="W34" s="257"/>
      <c r="X34" s="257"/>
      <c r="Y34" s="258"/>
      <c r="Z34" s="256"/>
      <c r="AA34" s="257"/>
      <c r="AB34" s="257"/>
      <c r="AC34" s="257"/>
      <c r="AD34" s="258"/>
      <c r="AE34" s="217"/>
      <c r="AF34" s="218"/>
      <c r="AG34" s="218"/>
      <c r="AH34" s="218"/>
      <c r="AI34" s="218"/>
      <c r="AJ34" s="261"/>
      <c r="AK34" s="262"/>
      <c r="AL34" s="262"/>
      <c r="AM34" s="263"/>
      <c r="AN34" s="256"/>
      <c r="AO34" s="257"/>
      <c r="AP34" s="257"/>
      <c r="AQ34" s="258"/>
      <c r="AR34" s="213"/>
      <c r="AS34" s="197"/>
      <c r="AT34" s="2"/>
      <c r="AV34" s="31"/>
    </row>
    <row r="35" spans="1:48" ht="15.75" customHeight="1" x14ac:dyDescent="0.2">
      <c r="A35" s="2"/>
      <c r="B35" s="128">
        <v>1</v>
      </c>
      <c r="C35" s="163"/>
      <c r="D35" s="164"/>
      <c r="E35" s="164"/>
      <c r="F35" s="165"/>
      <c r="G35" s="167" t="s">
        <v>8</v>
      </c>
      <c r="H35" s="168"/>
      <c r="I35" s="168"/>
      <c r="J35" s="168"/>
      <c r="K35" s="168"/>
      <c r="L35" s="169"/>
      <c r="M35" s="106" t="s">
        <v>61</v>
      </c>
      <c r="N35" s="107"/>
      <c r="O35" s="107"/>
      <c r="P35" s="108"/>
      <c r="Q35" s="113" t="s">
        <v>40</v>
      </c>
      <c r="R35" s="114"/>
      <c r="S35" s="114"/>
      <c r="T35" s="115"/>
      <c r="U35" s="170"/>
      <c r="V35" s="171"/>
      <c r="W35" s="171"/>
      <c r="X35" s="171"/>
      <c r="Y35" s="172"/>
      <c r="Z35" s="8"/>
      <c r="AA35" s="9"/>
      <c r="AB35" s="9"/>
      <c r="AC35" s="9"/>
      <c r="AD35" s="30"/>
      <c r="AE35" s="33"/>
      <c r="AF35" s="9"/>
      <c r="AG35" s="34"/>
      <c r="AH35" s="9"/>
      <c r="AI35" s="30"/>
      <c r="AJ35" s="35"/>
      <c r="AK35" s="36"/>
      <c r="AL35" s="36"/>
      <c r="AM35" s="30"/>
      <c r="AN35" s="173"/>
      <c r="AO35" s="174"/>
      <c r="AP35" s="174"/>
      <c r="AQ35" s="175"/>
      <c r="AR35" s="176"/>
      <c r="AS35" s="176"/>
      <c r="AT35" s="2"/>
    </row>
    <row r="36" spans="1:48" ht="15.75" customHeight="1" x14ac:dyDescent="0.2">
      <c r="A36" s="2"/>
      <c r="B36" s="304"/>
      <c r="C36" s="166"/>
      <c r="D36" s="111"/>
      <c r="E36" s="111"/>
      <c r="F36" s="112"/>
      <c r="G36" s="142"/>
      <c r="H36" s="143"/>
      <c r="I36" s="143"/>
      <c r="J36" s="143"/>
      <c r="K36" s="143"/>
      <c r="L36" s="144"/>
      <c r="M36" s="97"/>
      <c r="N36" s="98"/>
      <c r="O36" s="98"/>
      <c r="P36" s="99"/>
      <c r="Q36" s="116"/>
      <c r="R36" s="117"/>
      <c r="S36" s="117"/>
      <c r="T36" s="118"/>
      <c r="U36" s="38"/>
      <c r="V36" s="177" t="str">
        <f>IF(V37="","",V37*W38)</f>
        <v/>
      </c>
      <c r="W36" s="177"/>
      <c r="X36" s="177"/>
      <c r="Y36" s="15" t="s">
        <v>3</v>
      </c>
      <c r="Z36" s="32"/>
      <c r="AA36" s="178" t="str">
        <f>IF(AA37="","",AA37*AB38)</f>
        <v/>
      </c>
      <c r="AB36" s="178"/>
      <c r="AC36" s="178"/>
      <c r="AD36" s="15" t="s">
        <v>3</v>
      </c>
      <c r="AE36" s="39"/>
      <c r="AF36" s="2" t="s">
        <v>84</v>
      </c>
      <c r="AG36" s="40"/>
      <c r="AH36" s="2"/>
      <c r="AI36" s="15"/>
      <c r="AJ36" s="41"/>
      <c r="AK36" s="42"/>
      <c r="AL36" s="42"/>
      <c r="AM36" s="15"/>
      <c r="AN36" s="134"/>
      <c r="AO36" s="135"/>
      <c r="AP36" s="135"/>
      <c r="AQ36" s="136"/>
      <c r="AR36" s="176"/>
      <c r="AS36" s="176"/>
      <c r="AT36" s="2"/>
      <c r="AU36" s="4">
        <f>YEAR($AU$1)*12+MONTH($AU$1)-YEAR(G36)*12-MONTH(G36)
-IF(DAY(G36+1)=1,IF(DAY($AU$1+1)&gt;1,1),IF(AND(DAY($AU$1+1)&gt;1,
 DAY($AU$1)&lt;DAY(G36)),1))</f>
        <v>0</v>
      </c>
    </row>
    <row r="37" spans="1:48" ht="15.75" customHeight="1" x14ac:dyDescent="0.2">
      <c r="A37" s="2"/>
      <c r="B37" s="304"/>
      <c r="C37" s="166"/>
      <c r="D37" s="111"/>
      <c r="E37" s="111"/>
      <c r="F37" s="112"/>
      <c r="G37" s="142"/>
      <c r="H37" s="143"/>
      <c r="I37" s="143"/>
      <c r="J37" s="143"/>
      <c r="K37" s="143"/>
      <c r="L37" s="144"/>
      <c r="M37" s="100" t="s">
        <v>63</v>
      </c>
      <c r="N37" s="101"/>
      <c r="O37" s="101"/>
      <c r="P37" s="102"/>
      <c r="Q37" s="116"/>
      <c r="R37" s="117"/>
      <c r="S37" s="117"/>
      <c r="T37" s="118"/>
      <c r="U37" s="45" t="s">
        <v>6</v>
      </c>
      <c r="V37" s="179"/>
      <c r="W37" s="179"/>
      <c r="X37" s="180" t="s">
        <v>7</v>
      </c>
      <c r="Y37" s="181"/>
      <c r="Z37" s="32" t="s">
        <v>4</v>
      </c>
      <c r="AA37" s="179"/>
      <c r="AB37" s="179"/>
      <c r="AC37" s="180" t="s">
        <v>7</v>
      </c>
      <c r="AD37" s="181"/>
      <c r="AE37" s="32"/>
      <c r="AF37" s="182" t="str">
        <f>IF(AB38="","",8000*AB38)</f>
        <v/>
      </c>
      <c r="AG37" s="182"/>
      <c r="AH37" s="182"/>
      <c r="AI37" s="15" t="s">
        <v>24</v>
      </c>
      <c r="AJ37" s="41"/>
      <c r="AK37" s="42"/>
      <c r="AL37" s="42"/>
      <c r="AM37" s="15"/>
      <c r="AN37" s="134"/>
      <c r="AO37" s="135"/>
      <c r="AP37" s="135"/>
      <c r="AQ37" s="136"/>
      <c r="AR37" s="176"/>
      <c r="AS37" s="176"/>
      <c r="AT37" s="2"/>
    </row>
    <row r="38" spans="1:48" ht="17.399999999999999" customHeight="1" x14ac:dyDescent="0.2">
      <c r="A38" s="25"/>
      <c r="B38" s="304"/>
      <c r="C38" s="166"/>
      <c r="D38" s="111"/>
      <c r="E38" s="111"/>
      <c r="F38" s="112"/>
      <c r="G38" s="145"/>
      <c r="H38" s="146"/>
      <c r="I38" s="146"/>
      <c r="J38" s="146"/>
      <c r="K38" s="146"/>
      <c r="L38" s="147"/>
      <c r="M38" s="103" t="str">
        <f>IF(M36="","",DATEDIF(M36,G36,"Y"))</f>
        <v/>
      </c>
      <c r="N38" s="104"/>
      <c r="O38" s="104"/>
      <c r="P38" s="105"/>
      <c r="Q38" s="116"/>
      <c r="R38" s="117"/>
      <c r="S38" s="117"/>
      <c r="T38" s="118"/>
      <c r="U38" s="46"/>
      <c r="V38" s="2"/>
      <c r="W38" s="88"/>
      <c r="X38" s="180" t="s">
        <v>18</v>
      </c>
      <c r="Y38" s="181"/>
      <c r="Z38" s="32"/>
      <c r="AA38" s="2"/>
      <c r="AB38" s="88"/>
      <c r="AC38" s="180" t="s">
        <v>18</v>
      </c>
      <c r="AD38" s="181"/>
      <c r="AE38" s="183"/>
      <c r="AF38" s="184"/>
      <c r="AG38" s="184"/>
      <c r="AH38" s="184"/>
      <c r="AI38" s="185"/>
      <c r="AJ38" s="41"/>
      <c r="AK38" s="148" t="str">
        <f>IF(AF40="","",ROUNDDOWN(MIN(AF37,AF40),-3))</f>
        <v/>
      </c>
      <c r="AL38" s="148"/>
      <c r="AM38" s="15" t="s">
        <v>24</v>
      </c>
      <c r="AN38" s="134"/>
      <c r="AO38" s="135"/>
      <c r="AP38" s="135"/>
      <c r="AQ38" s="136"/>
      <c r="AR38" s="176"/>
      <c r="AS38" s="176"/>
      <c r="AT38" s="2"/>
    </row>
    <row r="39" spans="1:48" ht="14.4" customHeight="1" x14ac:dyDescent="0.2">
      <c r="A39" s="2"/>
      <c r="B39" s="304"/>
      <c r="C39" s="109" t="s">
        <v>12</v>
      </c>
      <c r="D39" s="110"/>
      <c r="E39" s="111"/>
      <c r="F39" s="112"/>
      <c r="G39" s="129" t="s">
        <v>81</v>
      </c>
      <c r="H39" s="130"/>
      <c r="I39" s="130"/>
      <c r="J39" s="130"/>
      <c r="K39" s="130"/>
      <c r="L39" s="131"/>
      <c r="M39" s="84"/>
      <c r="N39" s="62"/>
      <c r="O39" s="62"/>
      <c r="P39" s="85"/>
      <c r="Q39" s="119"/>
      <c r="R39" s="120"/>
      <c r="S39" s="120"/>
      <c r="T39" s="121"/>
      <c r="U39" s="47"/>
      <c r="V39" s="48"/>
      <c r="W39" s="48"/>
      <c r="X39" s="48"/>
      <c r="Y39" s="49"/>
      <c r="Z39" s="32"/>
      <c r="AA39" s="2"/>
      <c r="AB39" s="2"/>
      <c r="AC39" s="2"/>
      <c r="AD39" s="15"/>
      <c r="AE39" s="50"/>
      <c r="AF39" s="132" t="s">
        <v>39</v>
      </c>
      <c r="AG39" s="132"/>
      <c r="AH39" s="132"/>
      <c r="AI39" s="133"/>
      <c r="AK39" s="42"/>
      <c r="AL39" s="42"/>
      <c r="AM39" s="15"/>
      <c r="AN39" s="134"/>
      <c r="AO39" s="135"/>
      <c r="AP39" s="135"/>
      <c r="AQ39" s="136"/>
      <c r="AR39" s="176"/>
      <c r="AS39" s="176"/>
      <c r="AT39" s="2"/>
    </row>
    <row r="40" spans="1:48" ht="15.75" customHeight="1" x14ac:dyDescent="0.2">
      <c r="A40" s="2"/>
      <c r="B40" s="304"/>
      <c r="C40" s="140"/>
      <c r="D40" s="141"/>
      <c r="E40" s="51"/>
      <c r="F40" s="52"/>
      <c r="G40" s="142"/>
      <c r="H40" s="143"/>
      <c r="I40" s="143"/>
      <c r="J40" s="143"/>
      <c r="K40" s="143"/>
      <c r="L40" s="144"/>
      <c r="M40" s="32"/>
      <c r="N40" s="2" t="str">
        <f>IF(G40="","",DATEDIF(G40,$M$29,"m")+1)</f>
        <v/>
      </c>
      <c r="O40" s="2" t="s">
        <v>19</v>
      </c>
      <c r="P40" s="37"/>
      <c r="Q40" s="122"/>
      <c r="R40" s="123"/>
      <c r="S40" s="123"/>
      <c r="T40" s="124"/>
      <c r="U40" s="53" t="s">
        <v>21</v>
      </c>
      <c r="V40" s="54"/>
      <c r="W40" s="54"/>
      <c r="X40" s="54"/>
      <c r="Y40" s="55"/>
      <c r="Z40" s="41"/>
      <c r="AA40" s="42"/>
      <c r="AB40" s="42"/>
      <c r="AC40" s="42"/>
      <c r="AD40" s="15"/>
      <c r="AE40" s="32"/>
      <c r="AF40" s="148" t="str">
        <f>IF(AA36="","",ROUNDDOWN(AA36/2,0))</f>
        <v/>
      </c>
      <c r="AG40" s="148"/>
      <c r="AH40" s="148"/>
      <c r="AI40" s="15" t="s">
        <v>24</v>
      </c>
      <c r="AJ40" s="41"/>
      <c r="AK40" s="42"/>
      <c r="AL40" s="42"/>
      <c r="AM40" s="15"/>
      <c r="AN40" s="134"/>
      <c r="AO40" s="135"/>
      <c r="AP40" s="135"/>
      <c r="AQ40" s="136"/>
      <c r="AR40" s="176"/>
      <c r="AS40" s="176"/>
      <c r="AT40" s="2"/>
    </row>
    <row r="41" spans="1:48" ht="15.75" customHeight="1" x14ac:dyDescent="0.2">
      <c r="A41" s="2"/>
      <c r="B41" s="304"/>
      <c r="C41" s="149" t="s">
        <v>20</v>
      </c>
      <c r="D41" s="150"/>
      <c r="E41" s="151"/>
      <c r="F41" s="152"/>
      <c r="G41" s="142"/>
      <c r="H41" s="143"/>
      <c r="I41" s="143"/>
      <c r="J41" s="143"/>
      <c r="K41" s="143"/>
      <c r="L41" s="144"/>
      <c r="M41" s="57" t="str">
        <f>IF(G40="","",IF($X$19="✔","（翌月払いのため",""))</f>
        <v/>
      </c>
      <c r="N41" s="2"/>
      <c r="O41" s="2"/>
      <c r="P41" s="37"/>
      <c r="Q41" s="122"/>
      <c r="R41" s="123"/>
      <c r="S41" s="123"/>
      <c r="T41" s="124"/>
      <c r="U41" s="153"/>
      <c r="V41" s="154"/>
      <c r="W41" s="154"/>
      <c r="X41" s="154"/>
      <c r="Y41" s="155"/>
      <c r="Z41" s="41"/>
      <c r="AA41" s="42"/>
      <c r="AB41" s="42"/>
      <c r="AC41" s="42"/>
      <c r="AD41" s="15"/>
      <c r="AE41" s="32"/>
      <c r="AF41" s="56"/>
      <c r="AG41" s="57"/>
      <c r="AH41" s="57"/>
      <c r="AI41" s="15"/>
      <c r="AJ41" s="41"/>
      <c r="AK41" s="42"/>
      <c r="AL41" s="42"/>
      <c r="AM41" s="15"/>
      <c r="AN41" s="134"/>
      <c r="AO41" s="135"/>
      <c r="AP41" s="135"/>
      <c r="AQ41" s="136"/>
      <c r="AR41" s="176"/>
      <c r="AS41" s="176"/>
      <c r="AT41" s="2"/>
    </row>
    <row r="42" spans="1:48" ht="15.75" customHeight="1" x14ac:dyDescent="0.2">
      <c r="A42" s="2"/>
      <c r="B42" s="305"/>
      <c r="C42" s="159" t="s">
        <v>23</v>
      </c>
      <c r="D42" s="160"/>
      <c r="E42" s="186"/>
      <c r="F42" s="162"/>
      <c r="G42" s="145"/>
      <c r="H42" s="146"/>
      <c r="I42" s="146"/>
      <c r="J42" s="146"/>
      <c r="K42" s="146"/>
      <c r="L42" s="147"/>
      <c r="M42" s="86"/>
      <c r="N42" s="87" t="str">
        <f>IF(G40="","",IF($X$19="✔",N40-1,""))</f>
        <v/>
      </c>
      <c r="O42" s="43" t="str">
        <f>IF(G40="","",IF($X$19="✔","か月）",""))</f>
        <v/>
      </c>
      <c r="P42" s="44"/>
      <c r="Q42" s="125"/>
      <c r="R42" s="126"/>
      <c r="S42" s="126"/>
      <c r="T42" s="127"/>
      <c r="U42" s="156"/>
      <c r="V42" s="157"/>
      <c r="W42" s="157"/>
      <c r="X42" s="157"/>
      <c r="Y42" s="158"/>
      <c r="Z42" s="58"/>
      <c r="AA42" s="59"/>
      <c r="AB42" s="59"/>
      <c r="AC42" s="59"/>
      <c r="AD42" s="13"/>
      <c r="AE42" s="21"/>
      <c r="AF42" s="12"/>
      <c r="AG42" s="12"/>
      <c r="AH42" s="12"/>
      <c r="AI42" s="13"/>
      <c r="AJ42" s="58"/>
      <c r="AK42" s="59"/>
      <c r="AL42" s="59"/>
      <c r="AM42" s="13"/>
      <c r="AN42" s="137"/>
      <c r="AO42" s="138"/>
      <c r="AP42" s="138"/>
      <c r="AQ42" s="139"/>
      <c r="AR42" s="176"/>
      <c r="AS42" s="176"/>
      <c r="AT42" s="2"/>
    </row>
    <row r="43" spans="1:48" ht="15.75" customHeight="1" x14ac:dyDescent="0.2">
      <c r="A43" s="2"/>
      <c r="B43" s="128">
        <v>2</v>
      </c>
      <c r="C43" s="163"/>
      <c r="D43" s="164"/>
      <c r="E43" s="164"/>
      <c r="F43" s="165"/>
      <c r="G43" s="167" t="s">
        <v>8</v>
      </c>
      <c r="H43" s="168"/>
      <c r="I43" s="168"/>
      <c r="J43" s="168"/>
      <c r="K43" s="168"/>
      <c r="L43" s="169"/>
      <c r="M43" s="106" t="s">
        <v>61</v>
      </c>
      <c r="N43" s="107"/>
      <c r="O43" s="107"/>
      <c r="P43" s="108"/>
      <c r="Q43" s="113" t="s">
        <v>40</v>
      </c>
      <c r="R43" s="114"/>
      <c r="S43" s="114"/>
      <c r="T43" s="115"/>
      <c r="U43" s="170"/>
      <c r="V43" s="171"/>
      <c r="W43" s="171"/>
      <c r="X43" s="171"/>
      <c r="Y43" s="172"/>
      <c r="Z43" s="8"/>
      <c r="AA43" s="9"/>
      <c r="AB43" s="9"/>
      <c r="AC43" s="9"/>
      <c r="AD43" s="30"/>
      <c r="AE43" s="33"/>
      <c r="AF43" s="9"/>
      <c r="AG43" s="34"/>
      <c r="AH43" s="9"/>
      <c r="AI43" s="30"/>
      <c r="AJ43" s="35"/>
      <c r="AK43" s="36"/>
      <c r="AL43" s="36"/>
      <c r="AM43" s="30"/>
      <c r="AN43" s="173"/>
      <c r="AO43" s="174"/>
      <c r="AP43" s="174"/>
      <c r="AQ43" s="175"/>
      <c r="AR43" s="176"/>
      <c r="AS43" s="176"/>
      <c r="AT43" s="2"/>
    </row>
    <row r="44" spans="1:48" ht="15.75" customHeight="1" x14ac:dyDescent="0.2">
      <c r="A44" s="2"/>
      <c r="B44" s="128"/>
      <c r="C44" s="166"/>
      <c r="D44" s="111"/>
      <c r="E44" s="111"/>
      <c r="F44" s="112"/>
      <c r="G44" s="142">
        <v>45748</v>
      </c>
      <c r="H44" s="143"/>
      <c r="I44" s="143"/>
      <c r="J44" s="143"/>
      <c r="K44" s="143"/>
      <c r="L44" s="144"/>
      <c r="M44" s="97"/>
      <c r="N44" s="98"/>
      <c r="O44" s="98"/>
      <c r="P44" s="99"/>
      <c r="Q44" s="116"/>
      <c r="R44" s="117"/>
      <c r="S44" s="117"/>
      <c r="T44" s="118"/>
      <c r="U44" s="38"/>
      <c r="V44" s="177" t="str">
        <f>IF(V45="","",V45*W46)</f>
        <v/>
      </c>
      <c r="W44" s="177"/>
      <c r="X44" s="177"/>
      <c r="Y44" s="15" t="s">
        <v>3</v>
      </c>
      <c r="Z44" s="32"/>
      <c r="AA44" s="178" t="str">
        <f>IF(AA45="","",AA45*AB46)</f>
        <v/>
      </c>
      <c r="AB44" s="178"/>
      <c r="AC44" s="178"/>
      <c r="AD44" s="15" t="s">
        <v>3</v>
      </c>
      <c r="AE44" s="39"/>
      <c r="AF44" s="2" t="s">
        <v>84</v>
      </c>
      <c r="AG44" s="40"/>
      <c r="AH44" s="2"/>
      <c r="AI44" s="15"/>
      <c r="AJ44" s="41"/>
      <c r="AK44" s="42"/>
      <c r="AL44" s="42"/>
      <c r="AM44" s="15"/>
      <c r="AN44" s="134"/>
      <c r="AO44" s="135"/>
      <c r="AP44" s="135"/>
      <c r="AQ44" s="136"/>
      <c r="AR44" s="176"/>
      <c r="AS44" s="176"/>
      <c r="AT44" s="2"/>
      <c r="AU44" s="4">
        <f>YEAR($AU$1)*12+MONTH($AU$1)-YEAR(G44)*12-MONTH(G44)
-IF(DAY(G44+1)=1,IF(DAY($AU$1+1)&gt;1,1),IF(AND(DAY($AU$1+1)&gt;1,
 DAY($AU$1)&lt;DAY(G44)),1))</f>
        <v>-1503</v>
      </c>
    </row>
    <row r="45" spans="1:48" ht="15.75" customHeight="1" x14ac:dyDescent="0.2">
      <c r="A45" s="2"/>
      <c r="B45" s="128"/>
      <c r="C45" s="166"/>
      <c r="D45" s="111"/>
      <c r="E45" s="111"/>
      <c r="F45" s="112"/>
      <c r="G45" s="142"/>
      <c r="H45" s="143"/>
      <c r="I45" s="143"/>
      <c r="J45" s="143"/>
      <c r="K45" s="143"/>
      <c r="L45" s="144"/>
      <c r="M45" s="100" t="s">
        <v>63</v>
      </c>
      <c r="N45" s="101"/>
      <c r="O45" s="101"/>
      <c r="P45" s="102"/>
      <c r="Q45" s="116"/>
      <c r="R45" s="117"/>
      <c r="S45" s="117"/>
      <c r="T45" s="118"/>
      <c r="U45" s="45" t="s">
        <v>6</v>
      </c>
      <c r="V45" s="179"/>
      <c r="W45" s="179"/>
      <c r="X45" s="180" t="s">
        <v>7</v>
      </c>
      <c r="Y45" s="181"/>
      <c r="Z45" s="32" t="s">
        <v>4</v>
      </c>
      <c r="AA45" s="179"/>
      <c r="AB45" s="179"/>
      <c r="AC45" s="180" t="s">
        <v>7</v>
      </c>
      <c r="AD45" s="181"/>
      <c r="AE45" s="32"/>
      <c r="AF45" s="182" t="str">
        <f>IF(AB46="","",8000*AB46)</f>
        <v/>
      </c>
      <c r="AG45" s="182"/>
      <c r="AH45" s="182"/>
      <c r="AI45" s="15" t="s">
        <v>3</v>
      </c>
      <c r="AJ45" s="41"/>
      <c r="AK45" s="42"/>
      <c r="AL45" s="42"/>
      <c r="AM45" s="15"/>
      <c r="AN45" s="134"/>
      <c r="AO45" s="135"/>
      <c r="AP45" s="135"/>
      <c r="AQ45" s="136"/>
      <c r="AR45" s="176"/>
      <c r="AS45" s="176"/>
      <c r="AT45" s="2"/>
    </row>
    <row r="46" spans="1:48" ht="15.75" customHeight="1" x14ac:dyDescent="0.2">
      <c r="A46" s="25"/>
      <c r="B46" s="128"/>
      <c r="C46" s="166"/>
      <c r="D46" s="111"/>
      <c r="E46" s="111"/>
      <c r="F46" s="112"/>
      <c r="G46" s="145"/>
      <c r="H46" s="146"/>
      <c r="I46" s="146"/>
      <c r="J46" s="146"/>
      <c r="K46" s="146"/>
      <c r="L46" s="147"/>
      <c r="M46" s="103" t="str">
        <f>IF(M44="","",DATEDIF(M44,G44,"Y"))</f>
        <v/>
      </c>
      <c r="N46" s="104"/>
      <c r="O46" s="104"/>
      <c r="P46" s="105"/>
      <c r="Q46" s="116"/>
      <c r="R46" s="117"/>
      <c r="S46" s="117"/>
      <c r="T46" s="118"/>
      <c r="U46" s="46"/>
      <c r="V46" s="2"/>
      <c r="W46" s="88"/>
      <c r="X46" s="180" t="s">
        <v>18</v>
      </c>
      <c r="Y46" s="181"/>
      <c r="Z46" s="32"/>
      <c r="AA46" s="2"/>
      <c r="AB46" s="88"/>
      <c r="AC46" s="180" t="s">
        <v>18</v>
      </c>
      <c r="AD46" s="181"/>
      <c r="AE46" s="183"/>
      <c r="AF46" s="184"/>
      <c r="AG46" s="184"/>
      <c r="AH46" s="184"/>
      <c r="AI46" s="185"/>
      <c r="AJ46" s="41"/>
      <c r="AK46" s="148" t="str">
        <f>IF(AF48="","",ROUNDDOWN(MIN(AF45,AF48),-3))</f>
        <v/>
      </c>
      <c r="AL46" s="148"/>
      <c r="AM46" s="15" t="s">
        <v>3</v>
      </c>
      <c r="AN46" s="134"/>
      <c r="AO46" s="135"/>
      <c r="AP46" s="135"/>
      <c r="AQ46" s="136"/>
      <c r="AR46" s="176"/>
      <c r="AS46" s="176"/>
      <c r="AT46" s="2"/>
    </row>
    <row r="47" spans="1:48" ht="15.75" customHeight="1" x14ac:dyDescent="0.2">
      <c r="A47" s="2"/>
      <c r="B47" s="128"/>
      <c r="C47" s="109" t="s">
        <v>12</v>
      </c>
      <c r="D47" s="110"/>
      <c r="E47" s="111"/>
      <c r="F47" s="112"/>
      <c r="G47" s="129" t="s">
        <v>80</v>
      </c>
      <c r="H47" s="130"/>
      <c r="I47" s="130"/>
      <c r="J47" s="130"/>
      <c r="K47" s="130"/>
      <c r="L47" s="131"/>
      <c r="M47" s="84"/>
      <c r="N47" s="62"/>
      <c r="O47" s="62"/>
      <c r="P47" s="85"/>
      <c r="Q47" s="119"/>
      <c r="R47" s="120"/>
      <c r="S47" s="120"/>
      <c r="T47" s="121"/>
      <c r="U47" s="47"/>
      <c r="V47" s="48"/>
      <c r="W47" s="48"/>
      <c r="X47" s="48"/>
      <c r="Y47" s="49"/>
      <c r="Z47" s="32"/>
      <c r="AA47" s="2"/>
      <c r="AB47" s="2"/>
      <c r="AC47" s="2"/>
      <c r="AD47" s="15"/>
      <c r="AE47" s="50"/>
      <c r="AF47" s="132" t="s">
        <v>39</v>
      </c>
      <c r="AG47" s="132"/>
      <c r="AH47" s="132"/>
      <c r="AI47" s="133"/>
      <c r="AK47" s="42"/>
      <c r="AL47" s="42"/>
      <c r="AM47" s="15"/>
      <c r="AN47" s="134"/>
      <c r="AO47" s="135"/>
      <c r="AP47" s="135"/>
      <c r="AQ47" s="136"/>
      <c r="AR47" s="176"/>
      <c r="AS47" s="176"/>
      <c r="AT47" s="2"/>
    </row>
    <row r="48" spans="1:48" ht="14" customHeight="1" x14ac:dyDescent="0.2">
      <c r="A48" s="2"/>
      <c r="B48" s="128"/>
      <c r="C48" s="140"/>
      <c r="D48" s="141"/>
      <c r="E48" s="51"/>
      <c r="F48" s="52"/>
      <c r="G48" s="142"/>
      <c r="H48" s="143"/>
      <c r="I48" s="143"/>
      <c r="J48" s="143"/>
      <c r="K48" s="143"/>
      <c r="L48" s="144"/>
      <c r="M48" s="32"/>
      <c r="N48" s="2" t="str">
        <f>IF(G48="","",DATEDIF(G48,$M$29,"m")+1)</f>
        <v/>
      </c>
      <c r="O48" s="2" t="s">
        <v>19</v>
      </c>
      <c r="P48" s="37"/>
      <c r="Q48" s="122"/>
      <c r="R48" s="123"/>
      <c r="S48" s="123"/>
      <c r="T48" s="124"/>
      <c r="U48" s="53" t="s">
        <v>21</v>
      </c>
      <c r="V48" s="54"/>
      <c r="W48" s="54"/>
      <c r="X48" s="54"/>
      <c r="Y48" s="55"/>
      <c r="Z48" s="41"/>
      <c r="AA48" s="42"/>
      <c r="AB48" s="42"/>
      <c r="AC48" s="42"/>
      <c r="AD48" s="15"/>
      <c r="AE48" s="32"/>
      <c r="AF48" s="148" t="str">
        <f>IF(AA44="","",ROUNDDOWN(AA44/2,0))</f>
        <v/>
      </c>
      <c r="AG48" s="148"/>
      <c r="AH48" s="148"/>
      <c r="AI48" s="15" t="s">
        <v>3</v>
      </c>
      <c r="AJ48" s="41"/>
      <c r="AK48" s="42"/>
      <c r="AL48" s="42"/>
      <c r="AM48" s="15"/>
      <c r="AN48" s="134"/>
      <c r="AO48" s="135"/>
      <c r="AP48" s="135"/>
      <c r="AQ48" s="136"/>
      <c r="AR48" s="176"/>
      <c r="AS48" s="176"/>
      <c r="AT48" s="2"/>
    </row>
    <row r="49" spans="1:47" ht="15.75" customHeight="1" x14ac:dyDescent="0.2">
      <c r="A49" s="2"/>
      <c r="B49" s="128"/>
      <c r="C49" s="149" t="s">
        <v>20</v>
      </c>
      <c r="D49" s="150"/>
      <c r="E49" s="151"/>
      <c r="F49" s="152"/>
      <c r="G49" s="142"/>
      <c r="H49" s="143"/>
      <c r="I49" s="143"/>
      <c r="J49" s="143"/>
      <c r="K49" s="143"/>
      <c r="L49" s="144"/>
      <c r="M49" s="57" t="str">
        <f>IF(G48="","",IF($X$19="✔","（翌月払いのため",""))</f>
        <v/>
      </c>
      <c r="N49" s="2"/>
      <c r="O49" s="2"/>
      <c r="P49" s="37"/>
      <c r="Q49" s="122"/>
      <c r="R49" s="123"/>
      <c r="S49" s="123"/>
      <c r="T49" s="124"/>
      <c r="U49" s="153"/>
      <c r="V49" s="154"/>
      <c r="W49" s="154"/>
      <c r="X49" s="154"/>
      <c r="Y49" s="155"/>
      <c r="Z49" s="41"/>
      <c r="AA49" s="42"/>
      <c r="AB49" s="42"/>
      <c r="AC49" s="42"/>
      <c r="AD49" s="15"/>
      <c r="AE49" s="32"/>
      <c r="AF49" s="56"/>
      <c r="AG49" s="57"/>
      <c r="AH49" s="57"/>
      <c r="AI49" s="15"/>
      <c r="AJ49" s="41"/>
      <c r="AK49" s="42"/>
      <c r="AL49" s="42"/>
      <c r="AM49" s="15"/>
      <c r="AN49" s="134"/>
      <c r="AO49" s="135"/>
      <c r="AP49" s="135"/>
      <c r="AQ49" s="136"/>
      <c r="AR49" s="176"/>
      <c r="AS49" s="176"/>
      <c r="AT49" s="2"/>
    </row>
    <row r="50" spans="1:47" ht="15.75" customHeight="1" x14ac:dyDescent="0.2">
      <c r="A50" s="2"/>
      <c r="B50" s="128"/>
      <c r="C50" s="159" t="s">
        <v>23</v>
      </c>
      <c r="D50" s="160"/>
      <c r="E50" s="161" t="s">
        <v>17</v>
      </c>
      <c r="F50" s="162"/>
      <c r="G50" s="145"/>
      <c r="H50" s="146"/>
      <c r="I50" s="146"/>
      <c r="J50" s="146"/>
      <c r="K50" s="146"/>
      <c r="L50" s="147"/>
      <c r="M50" s="86"/>
      <c r="N50" s="87" t="str">
        <f>IF(G48="","",IF($X$19="✔",N48-1,""))</f>
        <v/>
      </c>
      <c r="O50" s="43" t="str">
        <f>IF(G48="","",IF($X$19="✔","か月）",""))</f>
        <v/>
      </c>
      <c r="P50" s="44"/>
      <c r="Q50" s="125"/>
      <c r="R50" s="126"/>
      <c r="S50" s="126"/>
      <c r="T50" s="127"/>
      <c r="U50" s="156"/>
      <c r="V50" s="157"/>
      <c r="W50" s="157"/>
      <c r="X50" s="157"/>
      <c r="Y50" s="158"/>
      <c r="Z50" s="58"/>
      <c r="AA50" s="59"/>
      <c r="AB50" s="59"/>
      <c r="AC50" s="59"/>
      <c r="AD50" s="13"/>
      <c r="AE50" s="21"/>
      <c r="AF50" s="12"/>
      <c r="AG50" s="12"/>
      <c r="AH50" s="12"/>
      <c r="AI50" s="13"/>
      <c r="AJ50" s="58"/>
      <c r="AK50" s="59"/>
      <c r="AL50" s="59"/>
      <c r="AM50" s="13"/>
      <c r="AN50" s="137"/>
      <c r="AO50" s="138"/>
      <c r="AP50" s="138"/>
      <c r="AQ50" s="139"/>
      <c r="AR50" s="176"/>
      <c r="AS50" s="176"/>
      <c r="AT50" s="2"/>
    </row>
    <row r="51" spans="1:47" ht="15.75" customHeight="1" x14ac:dyDescent="0.2">
      <c r="A51" s="2"/>
      <c r="B51" s="128">
        <v>3</v>
      </c>
      <c r="C51" s="163"/>
      <c r="D51" s="164"/>
      <c r="E51" s="164"/>
      <c r="F51" s="165"/>
      <c r="G51" s="167" t="s">
        <v>8</v>
      </c>
      <c r="H51" s="168"/>
      <c r="I51" s="168"/>
      <c r="J51" s="168"/>
      <c r="K51" s="168"/>
      <c r="L51" s="169"/>
      <c r="M51" s="106" t="s">
        <v>61</v>
      </c>
      <c r="N51" s="107"/>
      <c r="O51" s="107"/>
      <c r="P51" s="108"/>
      <c r="Q51" s="113" t="s">
        <v>40</v>
      </c>
      <c r="R51" s="114"/>
      <c r="S51" s="114"/>
      <c r="T51" s="115"/>
      <c r="U51" s="170"/>
      <c r="V51" s="171"/>
      <c r="W51" s="171"/>
      <c r="X51" s="171"/>
      <c r="Y51" s="172"/>
      <c r="Z51" s="8"/>
      <c r="AA51" s="9"/>
      <c r="AB51" s="9"/>
      <c r="AC51" s="9"/>
      <c r="AD51" s="30"/>
      <c r="AE51" s="33"/>
      <c r="AF51" s="9"/>
      <c r="AG51" s="34"/>
      <c r="AH51" s="9"/>
      <c r="AI51" s="30"/>
      <c r="AJ51" s="35"/>
      <c r="AK51" s="36"/>
      <c r="AL51" s="36"/>
      <c r="AM51" s="30"/>
      <c r="AN51" s="173"/>
      <c r="AO51" s="174"/>
      <c r="AP51" s="174"/>
      <c r="AQ51" s="175"/>
      <c r="AR51" s="176"/>
      <c r="AS51" s="176"/>
      <c r="AT51" s="2"/>
    </row>
    <row r="52" spans="1:47" ht="15.75" customHeight="1" x14ac:dyDescent="0.2">
      <c r="A52" s="2"/>
      <c r="B52" s="128"/>
      <c r="C52" s="166"/>
      <c r="D52" s="111"/>
      <c r="E52" s="111"/>
      <c r="F52" s="112"/>
      <c r="G52" s="142"/>
      <c r="H52" s="143"/>
      <c r="I52" s="143"/>
      <c r="J52" s="143"/>
      <c r="K52" s="143"/>
      <c r="L52" s="144"/>
      <c r="M52" s="97"/>
      <c r="N52" s="98"/>
      <c r="O52" s="98"/>
      <c r="P52" s="99"/>
      <c r="Q52" s="116"/>
      <c r="R52" s="117"/>
      <c r="S52" s="117"/>
      <c r="T52" s="118"/>
      <c r="U52" s="38"/>
      <c r="V52" s="177" t="str">
        <f>IF(V53="","",V53*W54)</f>
        <v/>
      </c>
      <c r="W52" s="177"/>
      <c r="X52" s="177"/>
      <c r="Y52" s="15" t="s">
        <v>3</v>
      </c>
      <c r="Z52" s="32"/>
      <c r="AA52" s="178" t="str">
        <f>IF(AA53="","",AA53*AB54)</f>
        <v/>
      </c>
      <c r="AB52" s="178"/>
      <c r="AC52" s="178"/>
      <c r="AD52" s="15" t="s">
        <v>3</v>
      </c>
      <c r="AE52" s="39"/>
      <c r="AF52" s="2" t="s">
        <v>84</v>
      </c>
      <c r="AG52" s="40"/>
      <c r="AH52" s="2"/>
      <c r="AI52" s="15"/>
      <c r="AJ52" s="41"/>
      <c r="AK52" s="42"/>
      <c r="AL52" s="42"/>
      <c r="AM52" s="15"/>
      <c r="AN52" s="134"/>
      <c r="AO52" s="135"/>
      <c r="AP52" s="135"/>
      <c r="AQ52" s="136"/>
      <c r="AR52" s="176"/>
      <c r="AS52" s="176"/>
      <c r="AT52" s="2"/>
      <c r="AU52" s="4">
        <f>YEAR($AU$1)*12+MONTH($AU$1)-YEAR(G52)*12-MONTH(G52)
-IF(DAY(G52+1)=1,IF(DAY($AU$1+1)&gt;1,1),IF(AND(DAY($AU$1+1)&gt;1,
 DAY($AU$1)&lt;DAY(G52)),1))</f>
        <v>0</v>
      </c>
    </row>
    <row r="53" spans="1:47" ht="15.75" customHeight="1" x14ac:dyDescent="0.2">
      <c r="A53" s="2"/>
      <c r="B53" s="128"/>
      <c r="C53" s="166"/>
      <c r="D53" s="111"/>
      <c r="E53" s="111"/>
      <c r="F53" s="112"/>
      <c r="G53" s="142"/>
      <c r="H53" s="143"/>
      <c r="I53" s="143"/>
      <c r="J53" s="143"/>
      <c r="K53" s="143"/>
      <c r="L53" s="144"/>
      <c r="M53" s="100" t="s">
        <v>63</v>
      </c>
      <c r="N53" s="101"/>
      <c r="O53" s="101"/>
      <c r="P53" s="102"/>
      <c r="Q53" s="116"/>
      <c r="R53" s="117"/>
      <c r="S53" s="117"/>
      <c r="T53" s="118"/>
      <c r="U53" s="45" t="s">
        <v>6</v>
      </c>
      <c r="V53" s="179"/>
      <c r="W53" s="179"/>
      <c r="X53" s="180" t="s">
        <v>7</v>
      </c>
      <c r="Y53" s="181"/>
      <c r="Z53" s="32" t="s">
        <v>4</v>
      </c>
      <c r="AA53" s="179"/>
      <c r="AB53" s="179"/>
      <c r="AC53" s="180" t="s">
        <v>7</v>
      </c>
      <c r="AD53" s="181"/>
      <c r="AE53" s="32"/>
      <c r="AF53" s="182" t="str">
        <f>IF(AB54="","",8000*AB54)</f>
        <v/>
      </c>
      <c r="AG53" s="182"/>
      <c r="AH53" s="182"/>
      <c r="AI53" s="15" t="s">
        <v>3</v>
      </c>
      <c r="AJ53" s="41"/>
      <c r="AK53" s="42"/>
      <c r="AL53" s="42"/>
      <c r="AM53" s="15"/>
      <c r="AN53" s="134"/>
      <c r="AO53" s="135"/>
      <c r="AP53" s="135"/>
      <c r="AQ53" s="136"/>
      <c r="AR53" s="176"/>
      <c r="AS53" s="176"/>
      <c r="AT53" s="2"/>
    </row>
    <row r="54" spans="1:47" ht="15.75" customHeight="1" x14ac:dyDescent="0.2">
      <c r="A54" s="25"/>
      <c r="B54" s="128"/>
      <c r="C54" s="166"/>
      <c r="D54" s="111"/>
      <c r="E54" s="111"/>
      <c r="F54" s="112"/>
      <c r="G54" s="145"/>
      <c r="H54" s="146"/>
      <c r="I54" s="146"/>
      <c r="J54" s="146"/>
      <c r="K54" s="146"/>
      <c r="L54" s="147"/>
      <c r="M54" s="103" t="str">
        <f>IF(M52="","",DATEDIF(M52,G52,"Y"))</f>
        <v/>
      </c>
      <c r="N54" s="104"/>
      <c r="O54" s="104"/>
      <c r="P54" s="105"/>
      <c r="Q54" s="116"/>
      <c r="R54" s="117"/>
      <c r="S54" s="117"/>
      <c r="T54" s="118"/>
      <c r="U54" s="46"/>
      <c r="V54" s="2"/>
      <c r="W54" s="88"/>
      <c r="X54" s="180" t="s">
        <v>18</v>
      </c>
      <c r="Y54" s="181"/>
      <c r="Z54" s="32"/>
      <c r="AA54" s="2"/>
      <c r="AB54" s="88"/>
      <c r="AC54" s="180" t="s">
        <v>18</v>
      </c>
      <c r="AD54" s="181"/>
      <c r="AE54" s="183"/>
      <c r="AF54" s="184"/>
      <c r="AG54" s="184"/>
      <c r="AH54" s="184"/>
      <c r="AI54" s="185"/>
      <c r="AJ54" s="41"/>
      <c r="AK54" s="148" t="str">
        <f>IF(AF56="","",ROUNDDOWN(MIN(AF53,AF56),-3))</f>
        <v/>
      </c>
      <c r="AL54" s="148"/>
      <c r="AM54" s="15" t="s">
        <v>3</v>
      </c>
      <c r="AN54" s="134"/>
      <c r="AO54" s="135"/>
      <c r="AP54" s="135"/>
      <c r="AQ54" s="136"/>
      <c r="AR54" s="176"/>
      <c r="AS54" s="176"/>
      <c r="AT54" s="2"/>
    </row>
    <row r="55" spans="1:47" ht="15.75" customHeight="1" x14ac:dyDescent="0.2">
      <c r="A55" s="2"/>
      <c r="B55" s="128"/>
      <c r="C55" s="109" t="s">
        <v>12</v>
      </c>
      <c r="D55" s="110"/>
      <c r="E55" s="111"/>
      <c r="F55" s="112"/>
      <c r="G55" s="129" t="s">
        <v>80</v>
      </c>
      <c r="H55" s="130"/>
      <c r="I55" s="130"/>
      <c r="J55" s="130"/>
      <c r="K55" s="130"/>
      <c r="L55" s="131"/>
      <c r="M55" s="84"/>
      <c r="N55" s="62"/>
      <c r="O55" s="62"/>
      <c r="P55" s="85"/>
      <c r="Q55" s="119"/>
      <c r="R55" s="120"/>
      <c r="S55" s="120"/>
      <c r="T55" s="121"/>
      <c r="U55" s="47"/>
      <c r="V55" s="48"/>
      <c r="W55" s="48"/>
      <c r="X55" s="48"/>
      <c r="Y55" s="49"/>
      <c r="Z55" s="32"/>
      <c r="AA55" s="2"/>
      <c r="AB55" s="2"/>
      <c r="AC55" s="2"/>
      <c r="AD55" s="15"/>
      <c r="AE55" s="50"/>
      <c r="AF55" s="132" t="s">
        <v>39</v>
      </c>
      <c r="AG55" s="132"/>
      <c r="AH55" s="132"/>
      <c r="AI55" s="133"/>
      <c r="AK55" s="42"/>
      <c r="AL55" s="42"/>
      <c r="AM55" s="15"/>
      <c r="AN55" s="134"/>
      <c r="AO55" s="135"/>
      <c r="AP55" s="135"/>
      <c r="AQ55" s="136"/>
      <c r="AR55" s="176"/>
      <c r="AS55" s="176"/>
      <c r="AT55" s="2"/>
    </row>
    <row r="56" spans="1:47" ht="14" customHeight="1" x14ac:dyDescent="0.2">
      <c r="A56" s="2"/>
      <c r="B56" s="128"/>
      <c r="C56" s="140"/>
      <c r="D56" s="141"/>
      <c r="E56" s="51"/>
      <c r="F56" s="52"/>
      <c r="G56" s="142"/>
      <c r="H56" s="143"/>
      <c r="I56" s="143"/>
      <c r="J56" s="143"/>
      <c r="K56" s="143"/>
      <c r="L56" s="144"/>
      <c r="M56" s="32"/>
      <c r="N56" s="2" t="str">
        <f>IF(G56="","",DATEDIF(G56,$M$29,"m")+1)</f>
        <v/>
      </c>
      <c r="O56" s="2" t="s">
        <v>19</v>
      </c>
      <c r="P56" s="37"/>
      <c r="Q56" s="122"/>
      <c r="R56" s="123"/>
      <c r="S56" s="123"/>
      <c r="T56" s="124"/>
      <c r="U56" s="53" t="s">
        <v>21</v>
      </c>
      <c r="V56" s="54"/>
      <c r="W56" s="54"/>
      <c r="X56" s="54"/>
      <c r="Y56" s="55"/>
      <c r="Z56" s="41"/>
      <c r="AA56" s="42"/>
      <c r="AB56" s="42"/>
      <c r="AC56" s="42"/>
      <c r="AD56" s="15"/>
      <c r="AE56" s="32"/>
      <c r="AF56" s="148" t="str">
        <f>IF(AA52="","",ROUNDDOWN(AA52/2,0))</f>
        <v/>
      </c>
      <c r="AG56" s="148"/>
      <c r="AH56" s="148"/>
      <c r="AI56" s="15" t="s">
        <v>3</v>
      </c>
      <c r="AJ56" s="41"/>
      <c r="AK56" s="42"/>
      <c r="AL56" s="42"/>
      <c r="AM56" s="15"/>
      <c r="AN56" s="134"/>
      <c r="AO56" s="135"/>
      <c r="AP56" s="135"/>
      <c r="AQ56" s="136"/>
      <c r="AR56" s="176"/>
      <c r="AS56" s="176"/>
      <c r="AT56" s="2"/>
    </row>
    <row r="57" spans="1:47" ht="15.75" customHeight="1" x14ac:dyDescent="0.2">
      <c r="A57" s="2"/>
      <c r="B57" s="128"/>
      <c r="C57" s="149" t="s">
        <v>20</v>
      </c>
      <c r="D57" s="150"/>
      <c r="E57" s="151"/>
      <c r="F57" s="152"/>
      <c r="G57" s="142"/>
      <c r="H57" s="143"/>
      <c r="I57" s="143"/>
      <c r="J57" s="143"/>
      <c r="K57" s="143"/>
      <c r="L57" s="144"/>
      <c r="M57" s="57" t="str">
        <f>IF(G56="","",IF($X$19="✔","（翌月払いのため",""))</f>
        <v/>
      </c>
      <c r="N57" s="2"/>
      <c r="O57" s="2"/>
      <c r="P57" s="37"/>
      <c r="Q57" s="122"/>
      <c r="R57" s="123"/>
      <c r="S57" s="123"/>
      <c r="T57" s="124"/>
      <c r="U57" s="153"/>
      <c r="V57" s="154"/>
      <c r="W57" s="154"/>
      <c r="X57" s="154"/>
      <c r="Y57" s="155"/>
      <c r="Z57" s="41"/>
      <c r="AA57" s="42"/>
      <c r="AB57" s="42"/>
      <c r="AC57" s="42"/>
      <c r="AD57" s="15"/>
      <c r="AE57" s="32"/>
      <c r="AF57" s="56"/>
      <c r="AG57" s="57"/>
      <c r="AH57" s="57"/>
      <c r="AI57" s="15"/>
      <c r="AJ57" s="41"/>
      <c r="AK57" s="42"/>
      <c r="AL57" s="42"/>
      <c r="AM57" s="15"/>
      <c r="AN57" s="134"/>
      <c r="AO57" s="135"/>
      <c r="AP57" s="135"/>
      <c r="AQ57" s="136"/>
      <c r="AR57" s="176"/>
      <c r="AS57" s="176"/>
      <c r="AT57" s="2"/>
    </row>
    <row r="58" spans="1:47" ht="15.75" customHeight="1" x14ac:dyDescent="0.2">
      <c r="A58" s="2"/>
      <c r="B58" s="128"/>
      <c r="C58" s="159" t="s">
        <v>23</v>
      </c>
      <c r="D58" s="160"/>
      <c r="E58" s="161" t="s">
        <v>17</v>
      </c>
      <c r="F58" s="162"/>
      <c r="G58" s="145"/>
      <c r="H58" s="146"/>
      <c r="I58" s="146"/>
      <c r="J58" s="146"/>
      <c r="K58" s="146"/>
      <c r="L58" s="147"/>
      <c r="M58" s="86"/>
      <c r="N58" s="87" t="str">
        <f>IF(G56="","",IF($X$19="✔",N56-1,""))</f>
        <v/>
      </c>
      <c r="O58" s="43" t="str">
        <f>IF(G56="","",IF($X$19="✔","か月）",""))</f>
        <v/>
      </c>
      <c r="P58" s="44"/>
      <c r="Q58" s="125"/>
      <c r="R58" s="126"/>
      <c r="S58" s="126"/>
      <c r="T58" s="127"/>
      <c r="U58" s="156"/>
      <c r="V58" s="157"/>
      <c r="W58" s="157"/>
      <c r="X58" s="157"/>
      <c r="Y58" s="158"/>
      <c r="Z58" s="58"/>
      <c r="AA58" s="59"/>
      <c r="AB58" s="59"/>
      <c r="AC58" s="59"/>
      <c r="AD58" s="13"/>
      <c r="AE58" s="21"/>
      <c r="AF58" s="12"/>
      <c r="AG58" s="12"/>
      <c r="AH58" s="12"/>
      <c r="AI58" s="13"/>
      <c r="AJ58" s="58"/>
      <c r="AK58" s="59"/>
      <c r="AL58" s="59"/>
      <c r="AM58" s="13"/>
      <c r="AN58" s="137"/>
      <c r="AO58" s="138"/>
      <c r="AP58" s="138"/>
      <c r="AQ58" s="139"/>
      <c r="AR58" s="176"/>
      <c r="AS58" s="176"/>
      <c r="AT58" s="2"/>
    </row>
    <row r="59" spans="1:47" ht="15.75" customHeight="1" x14ac:dyDescent="0.2">
      <c r="A59" s="2"/>
      <c r="B59" s="128">
        <v>4</v>
      </c>
      <c r="C59" s="163"/>
      <c r="D59" s="164"/>
      <c r="E59" s="164"/>
      <c r="F59" s="165"/>
      <c r="G59" s="167" t="s">
        <v>8</v>
      </c>
      <c r="H59" s="168"/>
      <c r="I59" s="168"/>
      <c r="J59" s="168"/>
      <c r="K59" s="168"/>
      <c r="L59" s="169"/>
      <c r="M59" s="106" t="s">
        <v>61</v>
      </c>
      <c r="N59" s="107"/>
      <c r="O59" s="107"/>
      <c r="P59" s="108"/>
      <c r="Q59" s="113" t="s">
        <v>40</v>
      </c>
      <c r="R59" s="114"/>
      <c r="S59" s="114"/>
      <c r="T59" s="115"/>
      <c r="U59" s="170"/>
      <c r="V59" s="171"/>
      <c r="W59" s="171"/>
      <c r="X59" s="171"/>
      <c r="Y59" s="172"/>
      <c r="Z59" s="8"/>
      <c r="AA59" s="9"/>
      <c r="AB59" s="9"/>
      <c r="AC59" s="9"/>
      <c r="AD59" s="30"/>
      <c r="AE59" s="33"/>
      <c r="AF59" s="9"/>
      <c r="AG59" s="34"/>
      <c r="AH59" s="9"/>
      <c r="AI59" s="30"/>
      <c r="AJ59" s="35"/>
      <c r="AK59" s="36"/>
      <c r="AL59" s="36"/>
      <c r="AM59" s="30"/>
      <c r="AN59" s="173"/>
      <c r="AO59" s="174"/>
      <c r="AP59" s="174"/>
      <c r="AQ59" s="175"/>
      <c r="AR59" s="176"/>
      <c r="AS59" s="176"/>
      <c r="AT59" s="2"/>
    </row>
    <row r="60" spans="1:47" ht="15.75" customHeight="1" x14ac:dyDescent="0.2">
      <c r="A60" s="2"/>
      <c r="B60" s="128"/>
      <c r="C60" s="166"/>
      <c r="D60" s="111"/>
      <c r="E60" s="111"/>
      <c r="F60" s="112"/>
      <c r="G60" s="142"/>
      <c r="H60" s="143"/>
      <c r="I60" s="143"/>
      <c r="J60" s="143"/>
      <c r="K60" s="143"/>
      <c r="L60" s="144"/>
      <c r="M60" s="97"/>
      <c r="N60" s="98"/>
      <c r="O60" s="98"/>
      <c r="P60" s="99"/>
      <c r="Q60" s="116"/>
      <c r="R60" s="117"/>
      <c r="S60" s="117"/>
      <c r="T60" s="118"/>
      <c r="U60" s="38"/>
      <c r="V60" s="177" t="str">
        <f>IF(V61="","",V61*W62)</f>
        <v/>
      </c>
      <c r="W60" s="177"/>
      <c r="X60" s="177"/>
      <c r="Y60" s="15" t="s">
        <v>3</v>
      </c>
      <c r="Z60" s="32"/>
      <c r="AA60" s="178" t="str">
        <f>IF(AA61="","",AA61*AB62)</f>
        <v/>
      </c>
      <c r="AB60" s="178"/>
      <c r="AC60" s="178"/>
      <c r="AD60" s="15" t="s">
        <v>3</v>
      </c>
      <c r="AE60" s="39"/>
      <c r="AF60" s="2" t="s">
        <v>84</v>
      </c>
      <c r="AG60" s="40"/>
      <c r="AH60" s="2"/>
      <c r="AI60" s="15"/>
      <c r="AJ60" s="41"/>
      <c r="AK60" s="42"/>
      <c r="AL60" s="42"/>
      <c r="AM60" s="15"/>
      <c r="AN60" s="134"/>
      <c r="AO60" s="135"/>
      <c r="AP60" s="135"/>
      <c r="AQ60" s="136"/>
      <c r="AR60" s="176"/>
      <c r="AS60" s="176"/>
      <c r="AT60" s="2"/>
      <c r="AU60" s="4">
        <f>YEAR($AU$1)*12+MONTH($AU$1)-YEAR(G60)*12-MONTH(G60)
-IF(DAY(G60+1)=1,IF(DAY($AU$1+1)&gt;1,1),IF(AND(DAY($AU$1+1)&gt;1,
 DAY($AU$1)&lt;DAY(G60)),1))</f>
        <v>0</v>
      </c>
    </row>
    <row r="61" spans="1:47" ht="15.75" customHeight="1" x14ac:dyDescent="0.2">
      <c r="A61" s="2"/>
      <c r="B61" s="128"/>
      <c r="C61" s="166"/>
      <c r="D61" s="111"/>
      <c r="E61" s="111"/>
      <c r="F61" s="112"/>
      <c r="G61" s="142"/>
      <c r="H61" s="143"/>
      <c r="I61" s="143"/>
      <c r="J61" s="143"/>
      <c r="K61" s="143"/>
      <c r="L61" s="144"/>
      <c r="M61" s="100" t="s">
        <v>63</v>
      </c>
      <c r="N61" s="101"/>
      <c r="O61" s="101"/>
      <c r="P61" s="102"/>
      <c r="Q61" s="116"/>
      <c r="R61" s="117"/>
      <c r="S61" s="117"/>
      <c r="T61" s="118"/>
      <c r="U61" s="45" t="s">
        <v>6</v>
      </c>
      <c r="V61" s="179"/>
      <c r="W61" s="179"/>
      <c r="X61" s="180" t="s">
        <v>7</v>
      </c>
      <c r="Y61" s="181"/>
      <c r="Z61" s="32" t="s">
        <v>4</v>
      </c>
      <c r="AA61" s="179"/>
      <c r="AB61" s="179"/>
      <c r="AC61" s="180" t="s">
        <v>7</v>
      </c>
      <c r="AD61" s="181"/>
      <c r="AE61" s="32"/>
      <c r="AF61" s="182" t="str">
        <f>IF(AB62="","",8000*AB62)</f>
        <v/>
      </c>
      <c r="AG61" s="182"/>
      <c r="AH61" s="182"/>
      <c r="AI61" s="15" t="s">
        <v>3</v>
      </c>
      <c r="AJ61" s="41"/>
      <c r="AK61" s="42"/>
      <c r="AL61" s="42"/>
      <c r="AM61" s="15"/>
      <c r="AN61" s="134"/>
      <c r="AO61" s="135"/>
      <c r="AP61" s="135"/>
      <c r="AQ61" s="136"/>
      <c r="AR61" s="176"/>
      <c r="AS61" s="176"/>
      <c r="AT61" s="2"/>
    </row>
    <row r="62" spans="1:47" ht="15.75" customHeight="1" x14ac:dyDescent="0.2">
      <c r="A62" s="25"/>
      <c r="B62" s="128"/>
      <c r="C62" s="166"/>
      <c r="D62" s="111"/>
      <c r="E62" s="111"/>
      <c r="F62" s="112"/>
      <c r="G62" s="145"/>
      <c r="H62" s="146"/>
      <c r="I62" s="146"/>
      <c r="J62" s="146"/>
      <c r="K62" s="146"/>
      <c r="L62" s="147"/>
      <c r="M62" s="103" t="str">
        <f>IF(M60="","",DATEDIF(M60,G60,"Y"))</f>
        <v/>
      </c>
      <c r="N62" s="104"/>
      <c r="O62" s="104"/>
      <c r="P62" s="105"/>
      <c r="Q62" s="116"/>
      <c r="R62" s="117"/>
      <c r="S62" s="117"/>
      <c r="T62" s="118"/>
      <c r="U62" s="46"/>
      <c r="V62" s="2"/>
      <c r="W62" s="88"/>
      <c r="X62" s="180" t="s">
        <v>18</v>
      </c>
      <c r="Y62" s="181"/>
      <c r="Z62" s="32"/>
      <c r="AA62" s="2"/>
      <c r="AB62" s="88"/>
      <c r="AC62" s="180" t="s">
        <v>18</v>
      </c>
      <c r="AD62" s="181"/>
      <c r="AE62" s="183"/>
      <c r="AF62" s="184"/>
      <c r="AG62" s="184"/>
      <c r="AH62" s="184"/>
      <c r="AI62" s="185"/>
      <c r="AJ62" s="41"/>
      <c r="AK62" s="148" t="str">
        <f>IF(AF64="","",ROUNDDOWN(MIN(AF61,AF64),-3))</f>
        <v/>
      </c>
      <c r="AL62" s="148"/>
      <c r="AM62" s="15" t="s">
        <v>3</v>
      </c>
      <c r="AN62" s="134"/>
      <c r="AO62" s="135"/>
      <c r="AP62" s="135"/>
      <c r="AQ62" s="136"/>
      <c r="AR62" s="176"/>
      <c r="AS62" s="176"/>
      <c r="AT62" s="2"/>
    </row>
    <row r="63" spans="1:47" ht="15.75" customHeight="1" x14ac:dyDescent="0.2">
      <c r="A63" s="2"/>
      <c r="B63" s="128"/>
      <c r="C63" s="109" t="s">
        <v>12</v>
      </c>
      <c r="D63" s="110"/>
      <c r="E63" s="111"/>
      <c r="F63" s="112"/>
      <c r="G63" s="129" t="s">
        <v>80</v>
      </c>
      <c r="H63" s="130"/>
      <c r="I63" s="130"/>
      <c r="J63" s="130"/>
      <c r="K63" s="130"/>
      <c r="L63" s="131"/>
      <c r="M63" s="84"/>
      <c r="N63" s="62"/>
      <c r="O63" s="62"/>
      <c r="P63" s="85"/>
      <c r="Q63" s="119"/>
      <c r="R63" s="120"/>
      <c r="S63" s="120"/>
      <c r="T63" s="121"/>
      <c r="U63" s="47"/>
      <c r="V63" s="48"/>
      <c r="W63" s="48"/>
      <c r="X63" s="48"/>
      <c r="Y63" s="49"/>
      <c r="Z63" s="32"/>
      <c r="AA63" s="2"/>
      <c r="AB63" s="2"/>
      <c r="AC63" s="2"/>
      <c r="AD63" s="15"/>
      <c r="AE63" s="50"/>
      <c r="AF63" s="132" t="s">
        <v>39</v>
      </c>
      <c r="AG63" s="132"/>
      <c r="AH63" s="132"/>
      <c r="AI63" s="133"/>
      <c r="AK63" s="42"/>
      <c r="AL63" s="42"/>
      <c r="AM63" s="15"/>
      <c r="AN63" s="134"/>
      <c r="AO63" s="135"/>
      <c r="AP63" s="135"/>
      <c r="AQ63" s="136"/>
      <c r="AR63" s="176"/>
      <c r="AS63" s="176"/>
      <c r="AT63" s="2"/>
    </row>
    <row r="64" spans="1:47" ht="14" customHeight="1" x14ac:dyDescent="0.2">
      <c r="A64" s="2"/>
      <c r="B64" s="128"/>
      <c r="C64" s="140"/>
      <c r="D64" s="141"/>
      <c r="E64" s="51"/>
      <c r="F64" s="52"/>
      <c r="G64" s="142"/>
      <c r="H64" s="143"/>
      <c r="I64" s="143"/>
      <c r="J64" s="143"/>
      <c r="K64" s="143"/>
      <c r="L64" s="144"/>
      <c r="M64" s="32"/>
      <c r="N64" s="2" t="str">
        <f>IF(G64="","",DATEDIF(G64,$M$29,"m")+1)</f>
        <v/>
      </c>
      <c r="O64" s="2" t="s">
        <v>19</v>
      </c>
      <c r="P64" s="37"/>
      <c r="Q64" s="122"/>
      <c r="R64" s="123"/>
      <c r="S64" s="123"/>
      <c r="T64" s="124"/>
      <c r="U64" s="53" t="s">
        <v>21</v>
      </c>
      <c r="V64" s="54"/>
      <c r="W64" s="54"/>
      <c r="X64" s="54"/>
      <c r="Y64" s="55"/>
      <c r="Z64" s="41"/>
      <c r="AA64" s="42"/>
      <c r="AB64" s="42"/>
      <c r="AC64" s="42"/>
      <c r="AD64" s="15"/>
      <c r="AE64" s="32"/>
      <c r="AF64" s="148" t="str">
        <f>IF(AA60="","",ROUNDDOWN(AA60/2,0))</f>
        <v/>
      </c>
      <c r="AG64" s="148"/>
      <c r="AH64" s="148"/>
      <c r="AI64" s="15" t="s">
        <v>3</v>
      </c>
      <c r="AJ64" s="41"/>
      <c r="AK64" s="42"/>
      <c r="AL64" s="42"/>
      <c r="AM64" s="15"/>
      <c r="AN64" s="134"/>
      <c r="AO64" s="135"/>
      <c r="AP64" s="135"/>
      <c r="AQ64" s="136"/>
      <c r="AR64" s="176"/>
      <c r="AS64" s="176"/>
      <c r="AT64" s="2"/>
    </row>
    <row r="65" spans="1:47" ht="15.75" customHeight="1" x14ac:dyDescent="0.2">
      <c r="A65" s="2"/>
      <c r="B65" s="128"/>
      <c r="C65" s="149" t="s">
        <v>20</v>
      </c>
      <c r="D65" s="150"/>
      <c r="E65" s="151"/>
      <c r="F65" s="152"/>
      <c r="G65" s="142"/>
      <c r="H65" s="143"/>
      <c r="I65" s="143"/>
      <c r="J65" s="143"/>
      <c r="K65" s="143"/>
      <c r="L65" s="144"/>
      <c r="M65" s="57" t="str">
        <f>IF(G64="","",IF($X$19="✔","（翌月払いのため",""))</f>
        <v/>
      </c>
      <c r="N65" s="2"/>
      <c r="O65" s="2"/>
      <c r="P65" s="37"/>
      <c r="Q65" s="122"/>
      <c r="R65" s="123"/>
      <c r="S65" s="123"/>
      <c r="T65" s="124"/>
      <c r="U65" s="153"/>
      <c r="V65" s="154"/>
      <c r="W65" s="154"/>
      <c r="X65" s="154"/>
      <c r="Y65" s="155"/>
      <c r="Z65" s="41"/>
      <c r="AA65" s="42"/>
      <c r="AB65" s="42"/>
      <c r="AC65" s="42"/>
      <c r="AD65" s="15"/>
      <c r="AE65" s="32"/>
      <c r="AF65" s="56"/>
      <c r="AG65" s="57"/>
      <c r="AH65" s="57"/>
      <c r="AI65" s="15"/>
      <c r="AJ65" s="41"/>
      <c r="AK65" s="42"/>
      <c r="AL65" s="42"/>
      <c r="AM65" s="15"/>
      <c r="AN65" s="134"/>
      <c r="AO65" s="135"/>
      <c r="AP65" s="135"/>
      <c r="AQ65" s="136"/>
      <c r="AR65" s="176"/>
      <c r="AS65" s="176"/>
      <c r="AT65" s="2"/>
    </row>
    <row r="66" spans="1:47" ht="15.75" customHeight="1" x14ac:dyDescent="0.2">
      <c r="A66" s="2"/>
      <c r="B66" s="128"/>
      <c r="C66" s="159" t="s">
        <v>23</v>
      </c>
      <c r="D66" s="160"/>
      <c r="E66" s="161" t="s">
        <v>17</v>
      </c>
      <c r="F66" s="162"/>
      <c r="G66" s="145"/>
      <c r="H66" s="146"/>
      <c r="I66" s="146"/>
      <c r="J66" s="146"/>
      <c r="K66" s="146"/>
      <c r="L66" s="147"/>
      <c r="M66" s="86"/>
      <c r="N66" s="87" t="str">
        <f>IF(G64="","",IF($X$19="✔",N64-1,""))</f>
        <v/>
      </c>
      <c r="O66" s="43" t="str">
        <f>IF(G64="","",IF($X$19="✔","か月）",""))</f>
        <v/>
      </c>
      <c r="P66" s="44"/>
      <c r="Q66" s="125"/>
      <c r="R66" s="126"/>
      <c r="S66" s="126"/>
      <c r="T66" s="127"/>
      <c r="U66" s="156"/>
      <c r="V66" s="157"/>
      <c r="W66" s="157"/>
      <c r="X66" s="157"/>
      <c r="Y66" s="158"/>
      <c r="Z66" s="58"/>
      <c r="AA66" s="59"/>
      <c r="AB66" s="59"/>
      <c r="AC66" s="59"/>
      <c r="AD66" s="13"/>
      <c r="AE66" s="21"/>
      <c r="AF66" s="12"/>
      <c r="AG66" s="12"/>
      <c r="AH66" s="12"/>
      <c r="AI66" s="13"/>
      <c r="AJ66" s="58"/>
      <c r="AK66" s="59"/>
      <c r="AL66" s="59"/>
      <c r="AM66" s="13"/>
      <c r="AN66" s="137"/>
      <c r="AO66" s="138"/>
      <c r="AP66" s="138"/>
      <c r="AQ66" s="139"/>
      <c r="AR66" s="176"/>
      <c r="AS66" s="176"/>
      <c r="AT66" s="2"/>
    </row>
    <row r="67" spans="1:47" ht="15.75" customHeight="1" x14ac:dyDescent="0.2">
      <c r="A67" s="2"/>
      <c r="B67" s="128">
        <v>5</v>
      </c>
      <c r="C67" s="163"/>
      <c r="D67" s="164"/>
      <c r="E67" s="164"/>
      <c r="F67" s="165"/>
      <c r="G67" s="167" t="s">
        <v>8</v>
      </c>
      <c r="H67" s="168"/>
      <c r="I67" s="168"/>
      <c r="J67" s="168"/>
      <c r="K67" s="168"/>
      <c r="L67" s="169"/>
      <c r="M67" s="106" t="s">
        <v>61</v>
      </c>
      <c r="N67" s="107"/>
      <c r="O67" s="107"/>
      <c r="P67" s="108"/>
      <c r="Q67" s="113" t="s">
        <v>40</v>
      </c>
      <c r="R67" s="114"/>
      <c r="S67" s="114"/>
      <c r="T67" s="115"/>
      <c r="U67" s="170"/>
      <c r="V67" s="171"/>
      <c r="W67" s="171"/>
      <c r="X67" s="171"/>
      <c r="Y67" s="172"/>
      <c r="Z67" s="8"/>
      <c r="AA67" s="9"/>
      <c r="AB67" s="9"/>
      <c r="AC67" s="9"/>
      <c r="AD67" s="30"/>
      <c r="AE67" s="33"/>
      <c r="AF67" s="9"/>
      <c r="AG67" s="34"/>
      <c r="AH67" s="9"/>
      <c r="AI67" s="30"/>
      <c r="AJ67" s="35"/>
      <c r="AK67" s="36"/>
      <c r="AL67" s="36"/>
      <c r="AM67" s="30"/>
      <c r="AN67" s="173"/>
      <c r="AO67" s="174"/>
      <c r="AP67" s="174"/>
      <c r="AQ67" s="175"/>
      <c r="AR67" s="176"/>
      <c r="AS67" s="176"/>
      <c r="AT67" s="2"/>
    </row>
    <row r="68" spans="1:47" ht="15.75" customHeight="1" x14ac:dyDescent="0.2">
      <c r="A68" s="2"/>
      <c r="B68" s="128"/>
      <c r="C68" s="166"/>
      <c r="D68" s="111"/>
      <c r="E68" s="111"/>
      <c r="F68" s="112"/>
      <c r="G68" s="142"/>
      <c r="H68" s="143"/>
      <c r="I68" s="143"/>
      <c r="J68" s="143"/>
      <c r="K68" s="143"/>
      <c r="L68" s="144"/>
      <c r="M68" s="97"/>
      <c r="N68" s="98"/>
      <c r="O68" s="98"/>
      <c r="P68" s="99"/>
      <c r="Q68" s="116"/>
      <c r="R68" s="117"/>
      <c r="S68" s="117"/>
      <c r="T68" s="118"/>
      <c r="U68" s="38"/>
      <c r="V68" s="177" t="str">
        <f>IF(V69="","",V69*W70)</f>
        <v/>
      </c>
      <c r="W68" s="177"/>
      <c r="X68" s="177"/>
      <c r="Y68" s="15" t="s">
        <v>3</v>
      </c>
      <c r="Z68" s="32"/>
      <c r="AA68" s="178" t="str">
        <f>IF(AA69="","",AA69*AB70)</f>
        <v/>
      </c>
      <c r="AB68" s="178"/>
      <c r="AC68" s="178"/>
      <c r="AD68" s="15" t="s">
        <v>3</v>
      </c>
      <c r="AE68" s="39"/>
      <c r="AF68" s="2" t="s">
        <v>84</v>
      </c>
      <c r="AG68" s="40"/>
      <c r="AH68" s="2"/>
      <c r="AI68" s="15"/>
      <c r="AJ68" s="41"/>
      <c r="AK68" s="42"/>
      <c r="AL68" s="42"/>
      <c r="AM68" s="15"/>
      <c r="AN68" s="134"/>
      <c r="AO68" s="135"/>
      <c r="AP68" s="135"/>
      <c r="AQ68" s="136"/>
      <c r="AR68" s="176"/>
      <c r="AS68" s="176"/>
      <c r="AT68" s="2"/>
      <c r="AU68" s="4">
        <f>YEAR($AU$1)*12+MONTH($AU$1)-YEAR(G68)*12-MONTH(G68)
-IF(DAY(G68+1)=1,IF(DAY($AU$1+1)&gt;1,1),IF(AND(DAY($AU$1+1)&gt;1,
 DAY($AU$1)&lt;DAY(G68)),1))</f>
        <v>0</v>
      </c>
    </row>
    <row r="69" spans="1:47" ht="15.75" customHeight="1" x14ac:dyDescent="0.2">
      <c r="A69" s="2"/>
      <c r="B69" s="128"/>
      <c r="C69" s="166"/>
      <c r="D69" s="111"/>
      <c r="E69" s="111"/>
      <c r="F69" s="112"/>
      <c r="G69" s="142"/>
      <c r="H69" s="143"/>
      <c r="I69" s="143"/>
      <c r="J69" s="143"/>
      <c r="K69" s="143"/>
      <c r="L69" s="144"/>
      <c r="M69" s="100" t="s">
        <v>63</v>
      </c>
      <c r="N69" s="101"/>
      <c r="O69" s="101"/>
      <c r="P69" s="102"/>
      <c r="Q69" s="116"/>
      <c r="R69" s="117"/>
      <c r="S69" s="117"/>
      <c r="T69" s="118"/>
      <c r="U69" s="45" t="s">
        <v>6</v>
      </c>
      <c r="V69" s="179"/>
      <c r="W69" s="179"/>
      <c r="X69" s="180" t="s">
        <v>7</v>
      </c>
      <c r="Y69" s="181"/>
      <c r="Z69" s="32" t="s">
        <v>4</v>
      </c>
      <c r="AA69" s="179"/>
      <c r="AB69" s="179"/>
      <c r="AC69" s="180" t="s">
        <v>7</v>
      </c>
      <c r="AD69" s="181"/>
      <c r="AE69" s="32"/>
      <c r="AF69" s="182" t="str">
        <f>IF(AB70="","",8000*AB70)</f>
        <v/>
      </c>
      <c r="AG69" s="182"/>
      <c r="AH69" s="182"/>
      <c r="AI69" s="15" t="s">
        <v>3</v>
      </c>
      <c r="AJ69" s="41"/>
      <c r="AK69" s="42"/>
      <c r="AL69" s="42"/>
      <c r="AM69" s="15"/>
      <c r="AN69" s="134"/>
      <c r="AO69" s="135"/>
      <c r="AP69" s="135"/>
      <c r="AQ69" s="136"/>
      <c r="AR69" s="176"/>
      <c r="AS69" s="176"/>
      <c r="AT69" s="2"/>
    </row>
    <row r="70" spans="1:47" ht="15.75" customHeight="1" x14ac:dyDescent="0.2">
      <c r="A70" s="25"/>
      <c r="B70" s="128"/>
      <c r="C70" s="166"/>
      <c r="D70" s="111"/>
      <c r="E70" s="111"/>
      <c r="F70" s="112"/>
      <c r="G70" s="145"/>
      <c r="H70" s="146"/>
      <c r="I70" s="146"/>
      <c r="J70" s="146"/>
      <c r="K70" s="146"/>
      <c r="L70" s="147"/>
      <c r="M70" s="103" t="str">
        <f>IF(M68="","",DATEDIF(M68,G68,"Y"))</f>
        <v/>
      </c>
      <c r="N70" s="104"/>
      <c r="O70" s="104"/>
      <c r="P70" s="105"/>
      <c r="Q70" s="116"/>
      <c r="R70" s="117"/>
      <c r="S70" s="117"/>
      <c r="T70" s="118"/>
      <c r="U70" s="46"/>
      <c r="V70" s="2"/>
      <c r="W70" s="88"/>
      <c r="X70" s="180" t="s">
        <v>18</v>
      </c>
      <c r="Y70" s="181"/>
      <c r="Z70" s="32"/>
      <c r="AA70" s="2"/>
      <c r="AB70" s="88"/>
      <c r="AC70" s="180" t="s">
        <v>18</v>
      </c>
      <c r="AD70" s="181"/>
      <c r="AE70" s="183"/>
      <c r="AF70" s="184"/>
      <c r="AG70" s="184"/>
      <c r="AH70" s="184"/>
      <c r="AI70" s="185"/>
      <c r="AJ70" s="41"/>
      <c r="AK70" s="148" t="str">
        <f>IF(AF72="","",ROUNDDOWN(MIN(AF69,AF72),-3))</f>
        <v/>
      </c>
      <c r="AL70" s="148"/>
      <c r="AM70" s="15" t="s">
        <v>3</v>
      </c>
      <c r="AN70" s="134"/>
      <c r="AO70" s="135"/>
      <c r="AP70" s="135"/>
      <c r="AQ70" s="136"/>
      <c r="AR70" s="176"/>
      <c r="AS70" s="176"/>
      <c r="AT70" s="2"/>
    </row>
    <row r="71" spans="1:47" ht="15.75" customHeight="1" x14ac:dyDescent="0.2">
      <c r="A71" s="2"/>
      <c r="B71" s="128"/>
      <c r="C71" s="109" t="s">
        <v>12</v>
      </c>
      <c r="D71" s="110"/>
      <c r="E71" s="111"/>
      <c r="F71" s="112"/>
      <c r="G71" s="129" t="s">
        <v>80</v>
      </c>
      <c r="H71" s="130"/>
      <c r="I71" s="130"/>
      <c r="J71" s="130"/>
      <c r="K71" s="130"/>
      <c r="L71" s="131"/>
      <c r="M71" s="84"/>
      <c r="N71" s="62"/>
      <c r="O71" s="62"/>
      <c r="P71" s="85"/>
      <c r="Q71" s="119"/>
      <c r="R71" s="120"/>
      <c r="S71" s="120"/>
      <c r="T71" s="121"/>
      <c r="U71" s="47"/>
      <c r="V71" s="48"/>
      <c r="W71" s="48"/>
      <c r="X71" s="48"/>
      <c r="Y71" s="49"/>
      <c r="Z71" s="32"/>
      <c r="AA71" s="2"/>
      <c r="AB71" s="2"/>
      <c r="AC71" s="2"/>
      <c r="AD71" s="15"/>
      <c r="AE71" s="50"/>
      <c r="AF71" s="132" t="s">
        <v>39</v>
      </c>
      <c r="AG71" s="132"/>
      <c r="AH71" s="132"/>
      <c r="AI71" s="133"/>
      <c r="AK71" s="42"/>
      <c r="AL71" s="42"/>
      <c r="AM71" s="15"/>
      <c r="AN71" s="134"/>
      <c r="AO71" s="135"/>
      <c r="AP71" s="135"/>
      <c r="AQ71" s="136"/>
      <c r="AR71" s="176"/>
      <c r="AS71" s="176"/>
      <c r="AT71" s="2"/>
    </row>
    <row r="72" spans="1:47" ht="14" customHeight="1" x14ac:dyDescent="0.2">
      <c r="A72" s="2"/>
      <c r="B72" s="128"/>
      <c r="C72" s="140"/>
      <c r="D72" s="141"/>
      <c r="E72" s="51"/>
      <c r="F72" s="52"/>
      <c r="G72" s="142"/>
      <c r="H72" s="143"/>
      <c r="I72" s="143"/>
      <c r="J72" s="143"/>
      <c r="K72" s="143"/>
      <c r="L72" s="144"/>
      <c r="M72" s="32"/>
      <c r="N72" s="2" t="str">
        <f>IF(G72="","",DATEDIF(G72,$M$29,"m")+1)</f>
        <v/>
      </c>
      <c r="O72" s="2" t="s">
        <v>19</v>
      </c>
      <c r="P72" s="37"/>
      <c r="Q72" s="122"/>
      <c r="R72" s="123"/>
      <c r="S72" s="123"/>
      <c r="T72" s="124"/>
      <c r="U72" s="53" t="s">
        <v>21</v>
      </c>
      <c r="V72" s="54"/>
      <c r="W72" s="54"/>
      <c r="X72" s="54"/>
      <c r="Y72" s="55"/>
      <c r="Z72" s="41"/>
      <c r="AA72" s="42"/>
      <c r="AB72" s="42"/>
      <c r="AC72" s="42"/>
      <c r="AD72" s="15"/>
      <c r="AE72" s="32"/>
      <c r="AF72" s="148" t="str">
        <f>IF(AA68="","",ROUNDDOWN(AA68/2,0))</f>
        <v/>
      </c>
      <c r="AG72" s="148"/>
      <c r="AH72" s="148"/>
      <c r="AI72" s="15" t="s">
        <v>3</v>
      </c>
      <c r="AJ72" s="41"/>
      <c r="AK72" s="42"/>
      <c r="AL72" s="42"/>
      <c r="AM72" s="15"/>
      <c r="AN72" s="134"/>
      <c r="AO72" s="135"/>
      <c r="AP72" s="135"/>
      <c r="AQ72" s="136"/>
      <c r="AR72" s="176"/>
      <c r="AS72" s="176"/>
      <c r="AT72" s="2"/>
    </row>
    <row r="73" spans="1:47" ht="15.75" customHeight="1" x14ac:dyDescent="0.2">
      <c r="A73" s="2"/>
      <c r="B73" s="128"/>
      <c r="C73" s="149" t="s">
        <v>20</v>
      </c>
      <c r="D73" s="150"/>
      <c r="E73" s="151"/>
      <c r="F73" s="152"/>
      <c r="G73" s="142"/>
      <c r="H73" s="143"/>
      <c r="I73" s="143"/>
      <c r="J73" s="143"/>
      <c r="K73" s="143"/>
      <c r="L73" s="144"/>
      <c r="M73" s="57" t="str">
        <f>IF(G72="","",IF($X$19="✔","（翌月払いのため",""))</f>
        <v/>
      </c>
      <c r="N73" s="2"/>
      <c r="O73" s="2"/>
      <c r="P73" s="37"/>
      <c r="Q73" s="122"/>
      <c r="R73" s="123"/>
      <c r="S73" s="123"/>
      <c r="T73" s="124"/>
      <c r="U73" s="153"/>
      <c r="V73" s="154"/>
      <c r="W73" s="154"/>
      <c r="X73" s="154"/>
      <c r="Y73" s="155"/>
      <c r="Z73" s="41"/>
      <c r="AA73" s="42"/>
      <c r="AB73" s="42"/>
      <c r="AC73" s="42"/>
      <c r="AD73" s="15"/>
      <c r="AE73" s="32"/>
      <c r="AF73" s="56"/>
      <c r="AG73" s="57"/>
      <c r="AH73" s="57"/>
      <c r="AI73" s="15"/>
      <c r="AJ73" s="41"/>
      <c r="AK73" s="42"/>
      <c r="AL73" s="42"/>
      <c r="AM73" s="15"/>
      <c r="AN73" s="134"/>
      <c r="AO73" s="135"/>
      <c r="AP73" s="135"/>
      <c r="AQ73" s="136"/>
      <c r="AR73" s="176"/>
      <c r="AS73" s="176"/>
      <c r="AT73" s="2"/>
    </row>
    <row r="74" spans="1:47" ht="15.75" customHeight="1" x14ac:dyDescent="0.2">
      <c r="A74" s="2"/>
      <c r="B74" s="128"/>
      <c r="C74" s="159" t="s">
        <v>23</v>
      </c>
      <c r="D74" s="160"/>
      <c r="E74" s="161" t="s">
        <v>17</v>
      </c>
      <c r="F74" s="162"/>
      <c r="G74" s="145"/>
      <c r="H74" s="146"/>
      <c r="I74" s="146"/>
      <c r="J74" s="146"/>
      <c r="K74" s="146"/>
      <c r="L74" s="147"/>
      <c r="M74" s="86"/>
      <c r="N74" s="87" t="str">
        <f>IF(G72="","",IF($X$19="✔",N72-1,""))</f>
        <v/>
      </c>
      <c r="O74" s="43" t="str">
        <f>IF(G72="","",IF($X$19="✔","か月）",""))</f>
        <v/>
      </c>
      <c r="P74" s="44"/>
      <c r="Q74" s="125"/>
      <c r="R74" s="126"/>
      <c r="S74" s="126"/>
      <c r="T74" s="127"/>
      <c r="U74" s="156"/>
      <c r="V74" s="157"/>
      <c r="W74" s="157"/>
      <c r="X74" s="157"/>
      <c r="Y74" s="158"/>
      <c r="Z74" s="58"/>
      <c r="AA74" s="59"/>
      <c r="AB74" s="59"/>
      <c r="AC74" s="59"/>
      <c r="AD74" s="13"/>
      <c r="AE74" s="21"/>
      <c r="AF74" s="12"/>
      <c r="AG74" s="12"/>
      <c r="AH74" s="12"/>
      <c r="AI74" s="13"/>
      <c r="AJ74" s="58"/>
      <c r="AK74" s="59"/>
      <c r="AL74" s="59"/>
      <c r="AM74" s="13"/>
      <c r="AN74" s="137"/>
      <c r="AO74" s="138"/>
      <c r="AP74" s="138"/>
      <c r="AQ74" s="139"/>
      <c r="AR74" s="176"/>
      <c r="AS74" s="176"/>
      <c r="AT74" s="2"/>
    </row>
    <row r="75" spans="1:47" ht="15.75" hidden="1" customHeight="1" outlineLevel="1" x14ac:dyDescent="0.2">
      <c r="A75" s="2"/>
      <c r="B75" s="128">
        <v>6</v>
      </c>
      <c r="C75" s="163"/>
      <c r="D75" s="164"/>
      <c r="E75" s="164"/>
      <c r="F75" s="165"/>
      <c r="G75" s="167" t="s">
        <v>8</v>
      </c>
      <c r="H75" s="168"/>
      <c r="I75" s="168"/>
      <c r="J75" s="168"/>
      <c r="K75" s="168"/>
      <c r="L75" s="169"/>
      <c r="M75" s="106" t="s">
        <v>61</v>
      </c>
      <c r="N75" s="107"/>
      <c r="O75" s="107"/>
      <c r="P75" s="108"/>
      <c r="Q75" s="113" t="s">
        <v>40</v>
      </c>
      <c r="R75" s="114"/>
      <c r="S75" s="114"/>
      <c r="T75" s="115"/>
      <c r="U75" s="170"/>
      <c r="V75" s="171"/>
      <c r="W75" s="171"/>
      <c r="X75" s="171"/>
      <c r="Y75" s="172"/>
      <c r="Z75" s="8"/>
      <c r="AA75" s="9"/>
      <c r="AB75" s="9"/>
      <c r="AC75" s="9"/>
      <c r="AD75" s="30"/>
      <c r="AE75" s="33"/>
      <c r="AF75" s="9"/>
      <c r="AG75" s="34"/>
      <c r="AH75" s="9"/>
      <c r="AI75" s="30"/>
      <c r="AJ75" s="35"/>
      <c r="AK75" s="36"/>
      <c r="AL75" s="36"/>
      <c r="AM75" s="30"/>
      <c r="AN75" s="173"/>
      <c r="AO75" s="174"/>
      <c r="AP75" s="174"/>
      <c r="AQ75" s="175"/>
      <c r="AR75" s="176"/>
      <c r="AS75" s="176"/>
      <c r="AT75" s="2"/>
    </row>
    <row r="76" spans="1:47" ht="15.75" hidden="1" customHeight="1" outlineLevel="1" x14ac:dyDescent="0.2">
      <c r="A76" s="2"/>
      <c r="B76" s="128"/>
      <c r="C76" s="166"/>
      <c r="D76" s="111"/>
      <c r="E76" s="111"/>
      <c r="F76" s="112"/>
      <c r="G76" s="142"/>
      <c r="H76" s="143"/>
      <c r="I76" s="143"/>
      <c r="J76" s="143"/>
      <c r="K76" s="143"/>
      <c r="L76" s="144"/>
      <c r="M76" s="97"/>
      <c r="N76" s="98"/>
      <c r="O76" s="98"/>
      <c r="P76" s="99"/>
      <c r="Q76" s="116"/>
      <c r="R76" s="117"/>
      <c r="S76" s="117"/>
      <c r="T76" s="118"/>
      <c r="U76" s="38"/>
      <c r="V76" s="177" t="str">
        <f>IF(V77="","",V77*W78)</f>
        <v/>
      </c>
      <c r="W76" s="177"/>
      <c r="X76" s="177"/>
      <c r="Y76" s="15" t="s">
        <v>3</v>
      </c>
      <c r="Z76" s="32"/>
      <c r="AA76" s="178" t="str">
        <f>IF(AA77="","",AA77*AB78)</f>
        <v/>
      </c>
      <c r="AB76" s="178"/>
      <c r="AC76" s="178"/>
      <c r="AD76" s="15" t="s">
        <v>3</v>
      </c>
      <c r="AE76" s="39"/>
      <c r="AF76" s="2" t="s">
        <v>84</v>
      </c>
      <c r="AG76" s="40"/>
      <c r="AH76" s="2"/>
      <c r="AI76" s="15"/>
      <c r="AJ76" s="41"/>
      <c r="AK76" s="42"/>
      <c r="AL76" s="42"/>
      <c r="AM76" s="15"/>
      <c r="AN76" s="134"/>
      <c r="AO76" s="135"/>
      <c r="AP76" s="135"/>
      <c r="AQ76" s="136"/>
      <c r="AR76" s="176"/>
      <c r="AS76" s="176"/>
      <c r="AT76" s="2"/>
      <c r="AU76" s="4">
        <f>YEAR($AU$1)*12+MONTH($AU$1)-YEAR(G76)*12-MONTH(G76)
-IF(DAY(G76+1)=1,IF(DAY($AU$1+1)&gt;1,1),IF(AND(DAY($AU$1+1)&gt;1,
 DAY($AU$1)&lt;DAY(G76)),1))</f>
        <v>0</v>
      </c>
    </row>
    <row r="77" spans="1:47" ht="15.75" hidden="1" customHeight="1" outlineLevel="1" x14ac:dyDescent="0.2">
      <c r="A77" s="2"/>
      <c r="B77" s="128"/>
      <c r="C77" s="166"/>
      <c r="D77" s="111"/>
      <c r="E77" s="111"/>
      <c r="F77" s="112"/>
      <c r="G77" s="142"/>
      <c r="H77" s="143"/>
      <c r="I77" s="143"/>
      <c r="J77" s="143"/>
      <c r="K77" s="143"/>
      <c r="L77" s="144"/>
      <c r="M77" s="100" t="s">
        <v>63</v>
      </c>
      <c r="N77" s="101"/>
      <c r="O77" s="101"/>
      <c r="P77" s="102"/>
      <c r="Q77" s="116"/>
      <c r="R77" s="117"/>
      <c r="S77" s="117"/>
      <c r="T77" s="118"/>
      <c r="U77" s="45" t="s">
        <v>6</v>
      </c>
      <c r="V77" s="179"/>
      <c r="W77" s="179"/>
      <c r="X77" s="180" t="s">
        <v>7</v>
      </c>
      <c r="Y77" s="181"/>
      <c r="Z77" s="32" t="s">
        <v>4</v>
      </c>
      <c r="AA77" s="179"/>
      <c r="AB77" s="179"/>
      <c r="AC77" s="180" t="s">
        <v>7</v>
      </c>
      <c r="AD77" s="181"/>
      <c r="AE77" s="32"/>
      <c r="AF77" s="182" t="str">
        <f>IF(AB78="","",8000*AB78)</f>
        <v/>
      </c>
      <c r="AG77" s="182"/>
      <c r="AH77" s="182"/>
      <c r="AI77" s="15" t="s">
        <v>3</v>
      </c>
      <c r="AJ77" s="41"/>
      <c r="AK77" s="42"/>
      <c r="AL77" s="42"/>
      <c r="AM77" s="15"/>
      <c r="AN77" s="134"/>
      <c r="AO77" s="135"/>
      <c r="AP77" s="135"/>
      <c r="AQ77" s="136"/>
      <c r="AR77" s="176"/>
      <c r="AS77" s="176"/>
      <c r="AT77" s="2"/>
    </row>
    <row r="78" spans="1:47" ht="17.399999999999999" hidden="1" customHeight="1" outlineLevel="1" x14ac:dyDescent="0.2">
      <c r="A78" s="25"/>
      <c r="B78" s="128"/>
      <c r="C78" s="166"/>
      <c r="D78" s="111"/>
      <c r="E78" s="111"/>
      <c r="F78" s="112"/>
      <c r="G78" s="145"/>
      <c r="H78" s="146"/>
      <c r="I78" s="146"/>
      <c r="J78" s="146"/>
      <c r="K78" s="146"/>
      <c r="L78" s="147"/>
      <c r="M78" s="103" t="str">
        <f>IF(M76="","",DATEDIF(M76,G76,"Y"))</f>
        <v/>
      </c>
      <c r="N78" s="104"/>
      <c r="O78" s="104"/>
      <c r="P78" s="105"/>
      <c r="Q78" s="116"/>
      <c r="R78" s="117"/>
      <c r="S78" s="117"/>
      <c r="T78" s="118"/>
      <c r="U78" s="46"/>
      <c r="V78" s="2"/>
      <c r="W78" s="88"/>
      <c r="X78" s="180" t="s">
        <v>18</v>
      </c>
      <c r="Y78" s="181"/>
      <c r="Z78" s="32"/>
      <c r="AA78" s="2"/>
      <c r="AB78" s="88"/>
      <c r="AC78" s="180" t="s">
        <v>18</v>
      </c>
      <c r="AD78" s="181"/>
      <c r="AE78" s="183"/>
      <c r="AF78" s="184"/>
      <c r="AG78" s="184"/>
      <c r="AH78" s="184"/>
      <c r="AI78" s="185"/>
      <c r="AJ78" s="41"/>
      <c r="AK78" s="148" t="str">
        <f>IF(AF80="","",ROUNDDOWN(MIN(AF77,AF80),-3))</f>
        <v/>
      </c>
      <c r="AL78" s="148"/>
      <c r="AM78" s="15" t="s">
        <v>3</v>
      </c>
      <c r="AN78" s="134"/>
      <c r="AO78" s="135"/>
      <c r="AP78" s="135"/>
      <c r="AQ78" s="136"/>
      <c r="AR78" s="176"/>
      <c r="AS78" s="176"/>
      <c r="AT78" s="2"/>
    </row>
    <row r="79" spans="1:47" ht="14.4" hidden="1" customHeight="1" outlineLevel="1" x14ac:dyDescent="0.2">
      <c r="A79" s="2"/>
      <c r="B79" s="128"/>
      <c r="C79" s="109" t="s">
        <v>12</v>
      </c>
      <c r="D79" s="110"/>
      <c r="E79" s="111"/>
      <c r="F79" s="112"/>
      <c r="G79" s="129" t="s">
        <v>80</v>
      </c>
      <c r="H79" s="130"/>
      <c r="I79" s="130"/>
      <c r="J79" s="130"/>
      <c r="K79" s="130"/>
      <c r="L79" s="131"/>
      <c r="M79" s="84"/>
      <c r="N79" s="62"/>
      <c r="O79" s="62"/>
      <c r="P79" s="85"/>
      <c r="Q79" s="119"/>
      <c r="R79" s="120"/>
      <c r="S79" s="120"/>
      <c r="T79" s="121"/>
      <c r="U79" s="47"/>
      <c r="V79" s="48"/>
      <c r="W79" s="48"/>
      <c r="X79" s="48"/>
      <c r="Y79" s="49"/>
      <c r="Z79" s="32"/>
      <c r="AA79" s="2"/>
      <c r="AB79" s="2"/>
      <c r="AC79" s="2"/>
      <c r="AD79" s="15"/>
      <c r="AE79" s="50"/>
      <c r="AF79" s="132" t="s">
        <v>39</v>
      </c>
      <c r="AG79" s="132"/>
      <c r="AH79" s="132"/>
      <c r="AI79" s="133"/>
      <c r="AK79" s="42"/>
      <c r="AL79" s="42"/>
      <c r="AM79" s="15"/>
      <c r="AN79" s="134"/>
      <c r="AO79" s="135"/>
      <c r="AP79" s="135"/>
      <c r="AQ79" s="136"/>
      <c r="AR79" s="176"/>
      <c r="AS79" s="176"/>
      <c r="AT79" s="2"/>
    </row>
    <row r="80" spans="1:47" ht="15.75" hidden="1" customHeight="1" outlineLevel="1" x14ac:dyDescent="0.2">
      <c r="A80" s="2"/>
      <c r="B80" s="128"/>
      <c r="C80" s="140"/>
      <c r="D80" s="141"/>
      <c r="E80" s="51"/>
      <c r="F80" s="52"/>
      <c r="G80" s="142"/>
      <c r="H80" s="143"/>
      <c r="I80" s="143"/>
      <c r="J80" s="143"/>
      <c r="K80" s="143"/>
      <c r="L80" s="144"/>
      <c r="M80" s="32"/>
      <c r="N80" s="2" t="str">
        <f>IF(G80="","",DATEDIF(G80,$M$29,"m")+1)</f>
        <v/>
      </c>
      <c r="O80" s="2" t="s">
        <v>19</v>
      </c>
      <c r="P80" s="37"/>
      <c r="Q80" s="122"/>
      <c r="R80" s="123"/>
      <c r="S80" s="123"/>
      <c r="T80" s="124"/>
      <c r="U80" s="53" t="s">
        <v>21</v>
      </c>
      <c r="V80" s="54"/>
      <c r="W80" s="54"/>
      <c r="X80" s="54"/>
      <c r="Y80" s="55"/>
      <c r="Z80" s="41"/>
      <c r="AA80" s="42"/>
      <c r="AB80" s="42"/>
      <c r="AC80" s="42"/>
      <c r="AD80" s="15"/>
      <c r="AE80" s="32"/>
      <c r="AF80" s="148" t="str">
        <f>IF(AA76="","",ROUNDDOWN(AA76/2,0))</f>
        <v/>
      </c>
      <c r="AG80" s="148"/>
      <c r="AH80" s="148"/>
      <c r="AI80" s="15" t="s">
        <v>3</v>
      </c>
      <c r="AJ80" s="41"/>
      <c r="AK80" s="42"/>
      <c r="AL80" s="42"/>
      <c r="AM80" s="15"/>
      <c r="AN80" s="134"/>
      <c r="AO80" s="135"/>
      <c r="AP80" s="135"/>
      <c r="AQ80" s="136"/>
      <c r="AR80" s="176"/>
      <c r="AS80" s="176"/>
      <c r="AT80" s="2"/>
    </row>
    <row r="81" spans="1:47" ht="15.75" hidden="1" customHeight="1" outlineLevel="1" x14ac:dyDescent="0.2">
      <c r="A81" s="2"/>
      <c r="B81" s="128"/>
      <c r="C81" s="149" t="s">
        <v>20</v>
      </c>
      <c r="D81" s="150"/>
      <c r="E81" s="151"/>
      <c r="F81" s="152"/>
      <c r="G81" s="142"/>
      <c r="H81" s="143"/>
      <c r="I81" s="143"/>
      <c r="J81" s="143"/>
      <c r="K81" s="143"/>
      <c r="L81" s="144"/>
      <c r="M81" s="57" t="str">
        <f>IF(G80="","",IF($X$19="✔","（翌月払いのため",""))</f>
        <v/>
      </c>
      <c r="N81" s="2"/>
      <c r="O81" s="2"/>
      <c r="P81" s="37"/>
      <c r="Q81" s="122"/>
      <c r="R81" s="123"/>
      <c r="S81" s="123"/>
      <c r="T81" s="124"/>
      <c r="U81" s="153"/>
      <c r="V81" s="154"/>
      <c r="W81" s="154"/>
      <c r="X81" s="154"/>
      <c r="Y81" s="155"/>
      <c r="Z81" s="41"/>
      <c r="AA81" s="42"/>
      <c r="AB81" s="42"/>
      <c r="AC81" s="42"/>
      <c r="AD81" s="15"/>
      <c r="AE81" s="32"/>
      <c r="AF81" s="56"/>
      <c r="AG81" s="57"/>
      <c r="AH81" s="57"/>
      <c r="AI81" s="15"/>
      <c r="AJ81" s="41"/>
      <c r="AK81" s="42"/>
      <c r="AL81" s="42"/>
      <c r="AM81" s="15"/>
      <c r="AN81" s="134"/>
      <c r="AO81" s="135"/>
      <c r="AP81" s="135"/>
      <c r="AQ81" s="136"/>
      <c r="AR81" s="176"/>
      <c r="AS81" s="176"/>
      <c r="AT81" s="2"/>
    </row>
    <row r="82" spans="1:47" ht="15.75" hidden="1" customHeight="1" outlineLevel="1" x14ac:dyDescent="0.2">
      <c r="A82" s="2"/>
      <c r="B82" s="128"/>
      <c r="C82" s="159" t="s">
        <v>23</v>
      </c>
      <c r="D82" s="160"/>
      <c r="E82" s="186"/>
      <c r="F82" s="162"/>
      <c r="G82" s="145"/>
      <c r="H82" s="146"/>
      <c r="I82" s="146"/>
      <c r="J82" s="146"/>
      <c r="K82" s="146"/>
      <c r="L82" s="147"/>
      <c r="M82" s="86"/>
      <c r="N82" s="87" t="str">
        <f>IF(G80="","",IF($X$19="✔",N80-1,""))</f>
        <v/>
      </c>
      <c r="O82" s="43" t="str">
        <f>IF(G80="","",IF($X$19="✔","か月）",""))</f>
        <v/>
      </c>
      <c r="P82" s="44"/>
      <c r="Q82" s="125"/>
      <c r="R82" s="126"/>
      <c r="S82" s="126"/>
      <c r="T82" s="127"/>
      <c r="U82" s="156"/>
      <c r="V82" s="157"/>
      <c r="W82" s="157"/>
      <c r="X82" s="157"/>
      <c r="Y82" s="158"/>
      <c r="Z82" s="58"/>
      <c r="AA82" s="59"/>
      <c r="AB82" s="59"/>
      <c r="AC82" s="59"/>
      <c r="AD82" s="13"/>
      <c r="AE82" s="21"/>
      <c r="AF82" s="12"/>
      <c r="AG82" s="12"/>
      <c r="AH82" s="12"/>
      <c r="AI82" s="13"/>
      <c r="AJ82" s="58"/>
      <c r="AK82" s="59"/>
      <c r="AL82" s="59"/>
      <c r="AM82" s="13"/>
      <c r="AN82" s="137"/>
      <c r="AO82" s="138"/>
      <c r="AP82" s="138"/>
      <c r="AQ82" s="139"/>
      <c r="AR82" s="176"/>
      <c r="AS82" s="176"/>
      <c r="AT82" s="2"/>
    </row>
    <row r="83" spans="1:47" ht="15.75" hidden="1" customHeight="1" outlineLevel="1" x14ac:dyDescent="0.2">
      <c r="A83" s="2"/>
      <c r="B83" s="128">
        <v>7</v>
      </c>
      <c r="C83" s="163"/>
      <c r="D83" s="164"/>
      <c r="E83" s="164"/>
      <c r="F83" s="165"/>
      <c r="G83" s="167" t="s">
        <v>8</v>
      </c>
      <c r="H83" s="168"/>
      <c r="I83" s="168"/>
      <c r="J83" s="168"/>
      <c r="K83" s="168"/>
      <c r="L83" s="169"/>
      <c r="M83" s="106" t="s">
        <v>61</v>
      </c>
      <c r="N83" s="107"/>
      <c r="O83" s="107"/>
      <c r="P83" s="108"/>
      <c r="Q83" s="113" t="s">
        <v>40</v>
      </c>
      <c r="R83" s="114"/>
      <c r="S83" s="114"/>
      <c r="T83" s="115"/>
      <c r="U83" s="170"/>
      <c r="V83" s="171"/>
      <c r="W83" s="171"/>
      <c r="X83" s="171"/>
      <c r="Y83" s="172"/>
      <c r="Z83" s="8"/>
      <c r="AA83" s="9"/>
      <c r="AB83" s="9"/>
      <c r="AC83" s="9"/>
      <c r="AD83" s="30"/>
      <c r="AE83" s="33"/>
      <c r="AF83" s="9"/>
      <c r="AG83" s="34"/>
      <c r="AH83" s="9"/>
      <c r="AI83" s="30"/>
      <c r="AJ83" s="35"/>
      <c r="AK83" s="36"/>
      <c r="AL83" s="36"/>
      <c r="AM83" s="30"/>
      <c r="AN83" s="173"/>
      <c r="AO83" s="174"/>
      <c r="AP83" s="174"/>
      <c r="AQ83" s="175"/>
      <c r="AR83" s="176"/>
      <c r="AS83" s="176"/>
      <c r="AT83" s="2"/>
    </row>
    <row r="84" spans="1:47" ht="15.75" hidden="1" customHeight="1" outlineLevel="1" x14ac:dyDescent="0.2">
      <c r="A84" s="2"/>
      <c r="B84" s="128"/>
      <c r="C84" s="166"/>
      <c r="D84" s="111"/>
      <c r="E84" s="111"/>
      <c r="F84" s="112"/>
      <c r="G84" s="142"/>
      <c r="H84" s="143"/>
      <c r="I84" s="143"/>
      <c r="J84" s="143"/>
      <c r="K84" s="143"/>
      <c r="L84" s="144"/>
      <c r="M84" s="97"/>
      <c r="N84" s="98"/>
      <c r="O84" s="98"/>
      <c r="P84" s="99"/>
      <c r="Q84" s="116"/>
      <c r="R84" s="117"/>
      <c r="S84" s="117"/>
      <c r="T84" s="118"/>
      <c r="U84" s="38"/>
      <c r="V84" s="177" t="str">
        <f>IF(V85="","",V85*W86)</f>
        <v/>
      </c>
      <c r="W84" s="177"/>
      <c r="X84" s="177"/>
      <c r="Y84" s="15" t="s">
        <v>3</v>
      </c>
      <c r="Z84" s="32"/>
      <c r="AA84" s="178" t="str">
        <f>IF(AA85="","",AA85*AB86)</f>
        <v/>
      </c>
      <c r="AB84" s="178"/>
      <c r="AC84" s="178"/>
      <c r="AD84" s="15" t="s">
        <v>3</v>
      </c>
      <c r="AE84" s="39"/>
      <c r="AF84" s="2" t="s">
        <v>84</v>
      </c>
      <c r="AG84" s="40"/>
      <c r="AH84" s="2"/>
      <c r="AI84" s="15"/>
      <c r="AJ84" s="41"/>
      <c r="AK84" s="42"/>
      <c r="AL84" s="42"/>
      <c r="AM84" s="15"/>
      <c r="AN84" s="134"/>
      <c r="AO84" s="135"/>
      <c r="AP84" s="135"/>
      <c r="AQ84" s="136"/>
      <c r="AR84" s="176"/>
      <c r="AS84" s="176"/>
      <c r="AT84" s="2"/>
      <c r="AU84" s="4">
        <f>YEAR($AU$1)*12+MONTH($AU$1)-YEAR(G84)*12-MONTH(G84)
-IF(DAY(G84+1)=1,IF(DAY($AU$1+1)&gt;1,1),IF(AND(DAY($AU$1+1)&gt;1,
 DAY($AU$1)&lt;DAY(G84)),1))</f>
        <v>0</v>
      </c>
    </row>
    <row r="85" spans="1:47" ht="15.75" hidden="1" customHeight="1" outlineLevel="1" x14ac:dyDescent="0.2">
      <c r="A85" s="2"/>
      <c r="B85" s="128"/>
      <c r="C85" s="166"/>
      <c r="D85" s="111"/>
      <c r="E85" s="111"/>
      <c r="F85" s="112"/>
      <c r="G85" s="142"/>
      <c r="H85" s="143"/>
      <c r="I85" s="143"/>
      <c r="J85" s="143"/>
      <c r="K85" s="143"/>
      <c r="L85" s="144"/>
      <c r="M85" s="100" t="s">
        <v>63</v>
      </c>
      <c r="N85" s="101"/>
      <c r="O85" s="101"/>
      <c r="P85" s="102"/>
      <c r="Q85" s="116"/>
      <c r="R85" s="117"/>
      <c r="S85" s="117"/>
      <c r="T85" s="118"/>
      <c r="U85" s="45" t="s">
        <v>6</v>
      </c>
      <c r="V85" s="179"/>
      <c r="W85" s="179"/>
      <c r="X85" s="180" t="s">
        <v>7</v>
      </c>
      <c r="Y85" s="181"/>
      <c r="Z85" s="32" t="s">
        <v>4</v>
      </c>
      <c r="AA85" s="179"/>
      <c r="AB85" s="179"/>
      <c r="AC85" s="180" t="s">
        <v>7</v>
      </c>
      <c r="AD85" s="181"/>
      <c r="AE85" s="32"/>
      <c r="AF85" s="182" t="str">
        <f>IF(AB86="","",8000*AB86)</f>
        <v/>
      </c>
      <c r="AG85" s="182"/>
      <c r="AH85" s="182"/>
      <c r="AI85" s="15" t="s">
        <v>3</v>
      </c>
      <c r="AJ85" s="41"/>
      <c r="AK85" s="42"/>
      <c r="AL85" s="42"/>
      <c r="AM85" s="15"/>
      <c r="AN85" s="134"/>
      <c r="AO85" s="135"/>
      <c r="AP85" s="135"/>
      <c r="AQ85" s="136"/>
      <c r="AR85" s="176"/>
      <c r="AS85" s="176"/>
      <c r="AT85" s="2"/>
    </row>
    <row r="86" spans="1:47" ht="15.75" hidden="1" customHeight="1" outlineLevel="1" x14ac:dyDescent="0.2">
      <c r="A86" s="25"/>
      <c r="B86" s="128"/>
      <c r="C86" s="166"/>
      <c r="D86" s="111"/>
      <c r="E86" s="111"/>
      <c r="F86" s="112"/>
      <c r="G86" s="145"/>
      <c r="H86" s="146"/>
      <c r="I86" s="146"/>
      <c r="J86" s="146"/>
      <c r="K86" s="146"/>
      <c r="L86" s="147"/>
      <c r="M86" s="103" t="str">
        <f>IF(M84="","",DATEDIF(M84,G84,"Y"))</f>
        <v/>
      </c>
      <c r="N86" s="104"/>
      <c r="O86" s="104"/>
      <c r="P86" s="105"/>
      <c r="Q86" s="116"/>
      <c r="R86" s="117"/>
      <c r="S86" s="117"/>
      <c r="T86" s="118"/>
      <c r="U86" s="46"/>
      <c r="V86" s="2"/>
      <c r="W86" s="88"/>
      <c r="X86" s="180" t="s">
        <v>18</v>
      </c>
      <c r="Y86" s="181"/>
      <c r="Z86" s="32"/>
      <c r="AA86" s="2"/>
      <c r="AB86" s="88"/>
      <c r="AC86" s="180" t="s">
        <v>18</v>
      </c>
      <c r="AD86" s="181"/>
      <c r="AE86" s="183"/>
      <c r="AF86" s="184"/>
      <c r="AG86" s="184"/>
      <c r="AH86" s="184"/>
      <c r="AI86" s="185"/>
      <c r="AJ86" s="41"/>
      <c r="AK86" s="148" t="str">
        <f>IF(AF88="","",ROUNDDOWN(MIN(AF85,AF88),-3))</f>
        <v/>
      </c>
      <c r="AL86" s="148"/>
      <c r="AM86" s="15" t="s">
        <v>3</v>
      </c>
      <c r="AN86" s="134"/>
      <c r="AO86" s="135"/>
      <c r="AP86" s="135"/>
      <c r="AQ86" s="136"/>
      <c r="AR86" s="176"/>
      <c r="AS86" s="176"/>
      <c r="AT86" s="2"/>
    </row>
    <row r="87" spans="1:47" ht="15.75" hidden="1" customHeight="1" outlineLevel="1" x14ac:dyDescent="0.2">
      <c r="A87" s="2"/>
      <c r="B87" s="128"/>
      <c r="C87" s="109" t="s">
        <v>12</v>
      </c>
      <c r="D87" s="110"/>
      <c r="E87" s="111"/>
      <c r="F87" s="112"/>
      <c r="G87" s="129" t="s">
        <v>80</v>
      </c>
      <c r="H87" s="130"/>
      <c r="I87" s="130"/>
      <c r="J87" s="130"/>
      <c r="K87" s="130"/>
      <c r="L87" s="131"/>
      <c r="M87" s="84"/>
      <c r="N87" s="62"/>
      <c r="O87" s="62"/>
      <c r="P87" s="85"/>
      <c r="Q87" s="119"/>
      <c r="R87" s="120"/>
      <c r="S87" s="120"/>
      <c r="T87" s="121"/>
      <c r="U87" s="47"/>
      <c r="V87" s="48"/>
      <c r="W87" s="48"/>
      <c r="X87" s="48"/>
      <c r="Y87" s="49"/>
      <c r="Z87" s="32"/>
      <c r="AA87" s="2"/>
      <c r="AB87" s="2"/>
      <c r="AC87" s="2"/>
      <c r="AD87" s="15"/>
      <c r="AE87" s="50"/>
      <c r="AF87" s="132" t="s">
        <v>39</v>
      </c>
      <c r="AG87" s="132"/>
      <c r="AH87" s="132"/>
      <c r="AI87" s="133"/>
      <c r="AK87" s="42"/>
      <c r="AL87" s="42"/>
      <c r="AM87" s="15"/>
      <c r="AN87" s="134"/>
      <c r="AO87" s="135"/>
      <c r="AP87" s="135"/>
      <c r="AQ87" s="136"/>
      <c r="AR87" s="176"/>
      <c r="AS87" s="176"/>
      <c r="AT87" s="2"/>
    </row>
    <row r="88" spans="1:47" ht="14" hidden="1" customHeight="1" outlineLevel="1" x14ac:dyDescent="0.2">
      <c r="A88" s="2"/>
      <c r="B88" s="128"/>
      <c r="C88" s="140"/>
      <c r="D88" s="141"/>
      <c r="E88" s="51"/>
      <c r="F88" s="52"/>
      <c r="G88" s="142"/>
      <c r="H88" s="143"/>
      <c r="I88" s="143"/>
      <c r="J88" s="143"/>
      <c r="K88" s="143"/>
      <c r="L88" s="144"/>
      <c r="M88" s="32"/>
      <c r="N88" s="2" t="str">
        <f>IF(G88="","",DATEDIF(G88,$M$29,"m")+1)</f>
        <v/>
      </c>
      <c r="O88" s="2" t="s">
        <v>19</v>
      </c>
      <c r="P88" s="37"/>
      <c r="Q88" s="122"/>
      <c r="R88" s="123"/>
      <c r="S88" s="123"/>
      <c r="T88" s="124"/>
      <c r="U88" s="53" t="s">
        <v>21</v>
      </c>
      <c r="V88" s="54"/>
      <c r="W88" s="54"/>
      <c r="X88" s="54"/>
      <c r="Y88" s="55"/>
      <c r="Z88" s="41"/>
      <c r="AA88" s="42"/>
      <c r="AB88" s="42"/>
      <c r="AC88" s="42"/>
      <c r="AD88" s="15"/>
      <c r="AE88" s="32"/>
      <c r="AF88" s="148" t="str">
        <f>IF(AA84="","",ROUNDDOWN(AA84/2,0))</f>
        <v/>
      </c>
      <c r="AG88" s="148"/>
      <c r="AH88" s="148"/>
      <c r="AI88" s="15" t="s">
        <v>3</v>
      </c>
      <c r="AJ88" s="41"/>
      <c r="AK88" s="42"/>
      <c r="AL88" s="42"/>
      <c r="AM88" s="15"/>
      <c r="AN88" s="134"/>
      <c r="AO88" s="135"/>
      <c r="AP88" s="135"/>
      <c r="AQ88" s="136"/>
      <c r="AR88" s="176"/>
      <c r="AS88" s="176"/>
      <c r="AT88" s="2"/>
    </row>
    <row r="89" spans="1:47" ht="15.75" hidden="1" customHeight="1" outlineLevel="1" x14ac:dyDescent="0.2">
      <c r="A89" s="2"/>
      <c r="B89" s="128"/>
      <c r="C89" s="149" t="s">
        <v>20</v>
      </c>
      <c r="D89" s="150"/>
      <c r="E89" s="151"/>
      <c r="F89" s="152"/>
      <c r="G89" s="142"/>
      <c r="H89" s="143"/>
      <c r="I89" s="143"/>
      <c r="J89" s="143"/>
      <c r="K89" s="143"/>
      <c r="L89" s="144"/>
      <c r="M89" s="57" t="str">
        <f>IF(G88="","",IF($X$19="✔","（翌月払いのため",""))</f>
        <v/>
      </c>
      <c r="N89" s="2"/>
      <c r="O89" s="2"/>
      <c r="P89" s="37"/>
      <c r="Q89" s="122"/>
      <c r="R89" s="123"/>
      <c r="S89" s="123"/>
      <c r="T89" s="124"/>
      <c r="U89" s="153"/>
      <c r="V89" s="154"/>
      <c r="W89" s="154"/>
      <c r="X89" s="154"/>
      <c r="Y89" s="155"/>
      <c r="Z89" s="41"/>
      <c r="AA89" s="42"/>
      <c r="AB89" s="42"/>
      <c r="AC89" s="42"/>
      <c r="AD89" s="15"/>
      <c r="AE89" s="32"/>
      <c r="AF89" s="56"/>
      <c r="AG89" s="57"/>
      <c r="AH89" s="57"/>
      <c r="AI89" s="15"/>
      <c r="AJ89" s="41"/>
      <c r="AK89" s="42"/>
      <c r="AL89" s="42"/>
      <c r="AM89" s="15"/>
      <c r="AN89" s="134"/>
      <c r="AO89" s="135"/>
      <c r="AP89" s="135"/>
      <c r="AQ89" s="136"/>
      <c r="AR89" s="176"/>
      <c r="AS89" s="176"/>
      <c r="AT89" s="2"/>
    </row>
    <row r="90" spans="1:47" ht="15.75" hidden="1" customHeight="1" outlineLevel="1" x14ac:dyDescent="0.2">
      <c r="A90" s="2"/>
      <c r="B90" s="128"/>
      <c r="C90" s="159" t="s">
        <v>23</v>
      </c>
      <c r="D90" s="160"/>
      <c r="E90" s="161" t="s">
        <v>17</v>
      </c>
      <c r="F90" s="162"/>
      <c r="G90" s="145"/>
      <c r="H90" s="146"/>
      <c r="I90" s="146"/>
      <c r="J90" s="146"/>
      <c r="K90" s="146"/>
      <c r="L90" s="147"/>
      <c r="M90" s="86"/>
      <c r="N90" s="87" t="str">
        <f>IF(G88="","",IF($X$19="✔",N88-1,""))</f>
        <v/>
      </c>
      <c r="O90" s="43" t="str">
        <f>IF(G88="","",IF($X$19="✔","か月）",""))</f>
        <v/>
      </c>
      <c r="P90" s="44"/>
      <c r="Q90" s="125"/>
      <c r="R90" s="126"/>
      <c r="S90" s="126"/>
      <c r="T90" s="127"/>
      <c r="U90" s="156"/>
      <c r="V90" s="157"/>
      <c r="W90" s="157"/>
      <c r="X90" s="157"/>
      <c r="Y90" s="158"/>
      <c r="Z90" s="58"/>
      <c r="AA90" s="59"/>
      <c r="AB90" s="59"/>
      <c r="AC90" s="59"/>
      <c r="AD90" s="13"/>
      <c r="AE90" s="21"/>
      <c r="AF90" s="12"/>
      <c r="AG90" s="12"/>
      <c r="AH90" s="12"/>
      <c r="AI90" s="13"/>
      <c r="AJ90" s="58"/>
      <c r="AK90" s="59"/>
      <c r="AL90" s="59"/>
      <c r="AM90" s="13"/>
      <c r="AN90" s="137"/>
      <c r="AO90" s="138"/>
      <c r="AP90" s="138"/>
      <c r="AQ90" s="139"/>
      <c r="AR90" s="176"/>
      <c r="AS90" s="176"/>
      <c r="AT90" s="2"/>
    </row>
    <row r="91" spans="1:47" ht="15.75" hidden="1" customHeight="1" outlineLevel="1" x14ac:dyDescent="0.2">
      <c r="A91" s="2"/>
      <c r="B91" s="128">
        <v>8</v>
      </c>
      <c r="C91" s="163"/>
      <c r="D91" s="164"/>
      <c r="E91" s="164"/>
      <c r="F91" s="165"/>
      <c r="G91" s="167" t="s">
        <v>8</v>
      </c>
      <c r="H91" s="168"/>
      <c r="I91" s="168"/>
      <c r="J91" s="168"/>
      <c r="K91" s="168"/>
      <c r="L91" s="169"/>
      <c r="M91" s="106" t="s">
        <v>61</v>
      </c>
      <c r="N91" s="107"/>
      <c r="O91" s="107"/>
      <c r="P91" s="108"/>
      <c r="Q91" s="113" t="s">
        <v>40</v>
      </c>
      <c r="R91" s="114"/>
      <c r="S91" s="114"/>
      <c r="T91" s="115"/>
      <c r="U91" s="170"/>
      <c r="V91" s="171"/>
      <c r="W91" s="171"/>
      <c r="X91" s="171"/>
      <c r="Y91" s="172"/>
      <c r="Z91" s="8"/>
      <c r="AA91" s="9"/>
      <c r="AB91" s="9"/>
      <c r="AC91" s="9"/>
      <c r="AD91" s="30"/>
      <c r="AE91" s="33"/>
      <c r="AF91" s="9"/>
      <c r="AG91" s="34"/>
      <c r="AH91" s="9"/>
      <c r="AI91" s="30"/>
      <c r="AJ91" s="35"/>
      <c r="AK91" s="36"/>
      <c r="AL91" s="36"/>
      <c r="AM91" s="30"/>
      <c r="AN91" s="173"/>
      <c r="AO91" s="174"/>
      <c r="AP91" s="174"/>
      <c r="AQ91" s="175"/>
      <c r="AR91" s="176"/>
      <c r="AS91" s="176"/>
      <c r="AT91" s="2"/>
    </row>
    <row r="92" spans="1:47" ht="15.75" hidden="1" customHeight="1" outlineLevel="1" x14ac:dyDescent="0.2">
      <c r="A92" s="2"/>
      <c r="B92" s="128"/>
      <c r="C92" s="166"/>
      <c r="D92" s="111"/>
      <c r="E92" s="111"/>
      <c r="F92" s="112"/>
      <c r="G92" s="142"/>
      <c r="H92" s="143"/>
      <c r="I92" s="143"/>
      <c r="J92" s="143"/>
      <c r="K92" s="143"/>
      <c r="L92" s="144"/>
      <c r="M92" s="97"/>
      <c r="N92" s="98"/>
      <c r="O92" s="98"/>
      <c r="P92" s="99"/>
      <c r="Q92" s="116"/>
      <c r="R92" s="117"/>
      <c r="S92" s="117"/>
      <c r="T92" s="118"/>
      <c r="U92" s="38"/>
      <c r="V92" s="177" t="str">
        <f>IF(V93="","",V93*W94)</f>
        <v/>
      </c>
      <c r="W92" s="177"/>
      <c r="X92" s="177"/>
      <c r="Y92" s="15" t="s">
        <v>3</v>
      </c>
      <c r="Z92" s="32"/>
      <c r="AA92" s="178" t="str">
        <f>IF(AA93="","",AA93*AB94)</f>
        <v/>
      </c>
      <c r="AB92" s="178"/>
      <c r="AC92" s="178"/>
      <c r="AD92" s="15" t="s">
        <v>3</v>
      </c>
      <c r="AE92" s="39"/>
      <c r="AF92" s="2" t="s">
        <v>84</v>
      </c>
      <c r="AG92" s="40"/>
      <c r="AH92" s="2"/>
      <c r="AI92" s="15"/>
      <c r="AJ92" s="41"/>
      <c r="AK92" s="42"/>
      <c r="AL92" s="42"/>
      <c r="AM92" s="15"/>
      <c r="AN92" s="134"/>
      <c r="AO92" s="135"/>
      <c r="AP92" s="135"/>
      <c r="AQ92" s="136"/>
      <c r="AR92" s="176"/>
      <c r="AS92" s="176"/>
      <c r="AT92" s="2"/>
      <c r="AU92" s="4">
        <f>YEAR($AU$1)*12+MONTH($AU$1)-YEAR(G92)*12-MONTH(G92)
-IF(DAY(G92+1)=1,IF(DAY($AU$1+1)&gt;1,1),IF(AND(DAY($AU$1+1)&gt;1,
 DAY($AU$1)&lt;DAY(G92)),1))</f>
        <v>0</v>
      </c>
    </row>
    <row r="93" spans="1:47" ht="15.75" hidden="1" customHeight="1" outlineLevel="1" x14ac:dyDescent="0.2">
      <c r="A93" s="2"/>
      <c r="B93" s="128"/>
      <c r="C93" s="166"/>
      <c r="D93" s="111"/>
      <c r="E93" s="111"/>
      <c r="F93" s="112"/>
      <c r="G93" s="142"/>
      <c r="H93" s="143"/>
      <c r="I93" s="143"/>
      <c r="J93" s="143"/>
      <c r="K93" s="143"/>
      <c r="L93" s="144"/>
      <c r="M93" s="100" t="s">
        <v>63</v>
      </c>
      <c r="N93" s="101"/>
      <c r="O93" s="101"/>
      <c r="P93" s="102"/>
      <c r="Q93" s="116"/>
      <c r="R93" s="117"/>
      <c r="S93" s="117"/>
      <c r="T93" s="118"/>
      <c r="U93" s="45" t="s">
        <v>6</v>
      </c>
      <c r="V93" s="179"/>
      <c r="W93" s="179"/>
      <c r="X93" s="180" t="s">
        <v>7</v>
      </c>
      <c r="Y93" s="181"/>
      <c r="Z93" s="32" t="s">
        <v>4</v>
      </c>
      <c r="AA93" s="179"/>
      <c r="AB93" s="179"/>
      <c r="AC93" s="180" t="s">
        <v>7</v>
      </c>
      <c r="AD93" s="181"/>
      <c r="AE93" s="32"/>
      <c r="AF93" s="182" t="str">
        <f>IF(AB94="","",8000*AB94)</f>
        <v/>
      </c>
      <c r="AG93" s="182"/>
      <c r="AH93" s="182"/>
      <c r="AI93" s="15" t="s">
        <v>3</v>
      </c>
      <c r="AJ93" s="41"/>
      <c r="AK93" s="42"/>
      <c r="AL93" s="42"/>
      <c r="AM93" s="15"/>
      <c r="AN93" s="134"/>
      <c r="AO93" s="135"/>
      <c r="AP93" s="135"/>
      <c r="AQ93" s="136"/>
      <c r="AR93" s="176"/>
      <c r="AS93" s="176"/>
      <c r="AT93" s="2"/>
    </row>
    <row r="94" spans="1:47" ht="15.75" hidden="1" customHeight="1" outlineLevel="1" x14ac:dyDescent="0.2">
      <c r="A94" s="25"/>
      <c r="B94" s="128"/>
      <c r="C94" s="166"/>
      <c r="D94" s="111"/>
      <c r="E94" s="111"/>
      <c r="F94" s="112"/>
      <c r="G94" s="145"/>
      <c r="H94" s="146"/>
      <c r="I94" s="146"/>
      <c r="J94" s="146"/>
      <c r="K94" s="146"/>
      <c r="L94" s="147"/>
      <c r="M94" s="103" t="str">
        <f>IF(M92="","",DATEDIF(M92,G92,"Y"))</f>
        <v/>
      </c>
      <c r="N94" s="104"/>
      <c r="O94" s="104"/>
      <c r="P94" s="105"/>
      <c r="Q94" s="116"/>
      <c r="R94" s="117"/>
      <c r="S94" s="117"/>
      <c r="T94" s="118"/>
      <c r="U94" s="46"/>
      <c r="V94" s="2"/>
      <c r="W94" s="88"/>
      <c r="X94" s="180" t="s">
        <v>18</v>
      </c>
      <c r="Y94" s="181"/>
      <c r="Z94" s="32"/>
      <c r="AA94" s="2"/>
      <c r="AB94" s="88"/>
      <c r="AC94" s="180" t="s">
        <v>18</v>
      </c>
      <c r="AD94" s="181"/>
      <c r="AE94" s="183"/>
      <c r="AF94" s="184"/>
      <c r="AG94" s="184"/>
      <c r="AH94" s="184"/>
      <c r="AI94" s="185"/>
      <c r="AJ94" s="41"/>
      <c r="AK94" s="148" t="str">
        <f>IF(AF96="","",ROUNDDOWN(MIN(AF93,AF96),-3))</f>
        <v/>
      </c>
      <c r="AL94" s="148"/>
      <c r="AM94" s="15" t="s">
        <v>3</v>
      </c>
      <c r="AN94" s="134"/>
      <c r="AO94" s="135"/>
      <c r="AP94" s="135"/>
      <c r="AQ94" s="136"/>
      <c r="AR94" s="176"/>
      <c r="AS94" s="176"/>
      <c r="AT94" s="2"/>
    </row>
    <row r="95" spans="1:47" ht="15.75" hidden="1" customHeight="1" outlineLevel="1" x14ac:dyDescent="0.2">
      <c r="A95" s="2"/>
      <c r="B95" s="128"/>
      <c r="C95" s="109" t="s">
        <v>12</v>
      </c>
      <c r="D95" s="110"/>
      <c r="E95" s="111"/>
      <c r="F95" s="112"/>
      <c r="G95" s="129" t="s">
        <v>80</v>
      </c>
      <c r="H95" s="130"/>
      <c r="I95" s="130"/>
      <c r="J95" s="130"/>
      <c r="K95" s="130"/>
      <c r="L95" s="131"/>
      <c r="M95" s="84"/>
      <c r="N95" s="62"/>
      <c r="O95" s="62"/>
      <c r="P95" s="85"/>
      <c r="Q95" s="119"/>
      <c r="R95" s="120"/>
      <c r="S95" s="120"/>
      <c r="T95" s="121"/>
      <c r="U95" s="47"/>
      <c r="V95" s="48"/>
      <c r="W95" s="48"/>
      <c r="X95" s="48"/>
      <c r="Y95" s="49"/>
      <c r="Z95" s="32"/>
      <c r="AA95" s="2"/>
      <c r="AB95" s="2"/>
      <c r="AC95" s="2"/>
      <c r="AD95" s="15"/>
      <c r="AE95" s="50"/>
      <c r="AF95" s="132" t="s">
        <v>39</v>
      </c>
      <c r="AG95" s="132"/>
      <c r="AH95" s="132"/>
      <c r="AI95" s="133"/>
      <c r="AK95" s="42"/>
      <c r="AL95" s="42"/>
      <c r="AM95" s="15"/>
      <c r="AN95" s="134"/>
      <c r="AO95" s="135"/>
      <c r="AP95" s="135"/>
      <c r="AQ95" s="136"/>
      <c r="AR95" s="176"/>
      <c r="AS95" s="176"/>
      <c r="AT95" s="2"/>
    </row>
    <row r="96" spans="1:47" ht="14" hidden="1" customHeight="1" outlineLevel="1" x14ac:dyDescent="0.2">
      <c r="A96" s="2"/>
      <c r="B96" s="128"/>
      <c r="C96" s="140"/>
      <c r="D96" s="141"/>
      <c r="E96" s="51"/>
      <c r="F96" s="52"/>
      <c r="G96" s="142"/>
      <c r="H96" s="143"/>
      <c r="I96" s="143"/>
      <c r="J96" s="143"/>
      <c r="K96" s="143"/>
      <c r="L96" s="144"/>
      <c r="M96" s="32"/>
      <c r="N96" s="2" t="str">
        <f>IF(G96="","",DATEDIF(G96,$M$29,"m")+1)</f>
        <v/>
      </c>
      <c r="O96" s="2" t="s">
        <v>19</v>
      </c>
      <c r="P96" s="37"/>
      <c r="Q96" s="122"/>
      <c r="R96" s="123"/>
      <c r="S96" s="123"/>
      <c r="T96" s="124"/>
      <c r="U96" s="53" t="s">
        <v>21</v>
      </c>
      <c r="V96" s="54"/>
      <c r="W96" s="54"/>
      <c r="X96" s="54"/>
      <c r="Y96" s="55"/>
      <c r="Z96" s="41"/>
      <c r="AA96" s="42"/>
      <c r="AB96" s="42"/>
      <c r="AC96" s="42"/>
      <c r="AD96" s="15"/>
      <c r="AE96" s="32"/>
      <c r="AF96" s="148" t="str">
        <f>IF(AA92="","",ROUNDDOWN(AA92/2,0))</f>
        <v/>
      </c>
      <c r="AG96" s="148"/>
      <c r="AH96" s="148"/>
      <c r="AI96" s="15" t="s">
        <v>3</v>
      </c>
      <c r="AJ96" s="41"/>
      <c r="AK96" s="42"/>
      <c r="AL96" s="42"/>
      <c r="AM96" s="15"/>
      <c r="AN96" s="134"/>
      <c r="AO96" s="135"/>
      <c r="AP96" s="135"/>
      <c r="AQ96" s="136"/>
      <c r="AR96" s="176"/>
      <c r="AS96" s="176"/>
      <c r="AT96" s="2"/>
    </row>
    <row r="97" spans="1:47" ht="15.75" hidden="1" customHeight="1" outlineLevel="1" x14ac:dyDescent="0.2">
      <c r="A97" s="2"/>
      <c r="B97" s="128"/>
      <c r="C97" s="149" t="s">
        <v>20</v>
      </c>
      <c r="D97" s="150"/>
      <c r="E97" s="151"/>
      <c r="F97" s="152"/>
      <c r="G97" s="142"/>
      <c r="H97" s="143"/>
      <c r="I97" s="143"/>
      <c r="J97" s="143"/>
      <c r="K97" s="143"/>
      <c r="L97" s="144"/>
      <c r="M97" s="57" t="str">
        <f>IF(G96="","",IF($X$19="✔","（翌月払いのため",""))</f>
        <v/>
      </c>
      <c r="N97" s="2"/>
      <c r="O97" s="2"/>
      <c r="P97" s="37"/>
      <c r="Q97" s="122"/>
      <c r="R97" s="123"/>
      <c r="S97" s="123"/>
      <c r="T97" s="124"/>
      <c r="U97" s="153"/>
      <c r="V97" s="154"/>
      <c r="W97" s="154"/>
      <c r="X97" s="154"/>
      <c r="Y97" s="155"/>
      <c r="Z97" s="41"/>
      <c r="AA97" s="42"/>
      <c r="AB97" s="42"/>
      <c r="AC97" s="42"/>
      <c r="AD97" s="15"/>
      <c r="AE97" s="32"/>
      <c r="AF97" s="56"/>
      <c r="AG97" s="57"/>
      <c r="AH97" s="57"/>
      <c r="AI97" s="15"/>
      <c r="AJ97" s="41"/>
      <c r="AK97" s="42"/>
      <c r="AL97" s="42"/>
      <c r="AM97" s="15"/>
      <c r="AN97" s="134"/>
      <c r="AO97" s="135"/>
      <c r="AP97" s="135"/>
      <c r="AQ97" s="136"/>
      <c r="AR97" s="176"/>
      <c r="AS97" s="176"/>
      <c r="AT97" s="2"/>
    </row>
    <row r="98" spans="1:47" ht="15.75" hidden="1" customHeight="1" outlineLevel="1" x14ac:dyDescent="0.2">
      <c r="A98" s="2"/>
      <c r="B98" s="128"/>
      <c r="C98" s="159" t="s">
        <v>23</v>
      </c>
      <c r="D98" s="160"/>
      <c r="E98" s="161" t="s">
        <v>17</v>
      </c>
      <c r="F98" s="162"/>
      <c r="G98" s="145"/>
      <c r="H98" s="146"/>
      <c r="I98" s="146"/>
      <c r="J98" s="146"/>
      <c r="K98" s="146"/>
      <c r="L98" s="147"/>
      <c r="M98" s="86"/>
      <c r="N98" s="87" t="str">
        <f>IF(G96="","",IF($X$19="✔",N96-1,""))</f>
        <v/>
      </c>
      <c r="O98" s="43" t="str">
        <f>IF(G96="","",IF($X$19="✔","か月）",""))</f>
        <v/>
      </c>
      <c r="P98" s="44"/>
      <c r="Q98" s="125"/>
      <c r="R98" s="126"/>
      <c r="S98" s="126"/>
      <c r="T98" s="127"/>
      <c r="U98" s="156"/>
      <c r="V98" s="157"/>
      <c r="W98" s="157"/>
      <c r="X98" s="157"/>
      <c r="Y98" s="158"/>
      <c r="Z98" s="58"/>
      <c r="AA98" s="59"/>
      <c r="AB98" s="59"/>
      <c r="AC98" s="59"/>
      <c r="AD98" s="13"/>
      <c r="AE98" s="21"/>
      <c r="AF98" s="12"/>
      <c r="AG98" s="12"/>
      <c r="AH98" s="12"/>
      <c r="AI98" s="13"/>
      <c r="AJ98" s="58"/>
      <c r="AK98" s="59"/>
      <c r="AL98" s="59"/>
      <c r="AM98" s="13"/>
      <c r="AN98" s="137"/>
      <c r="AO98" s="138"/>
      <c r="AP98" s="138"/>
      <c r="AQ98" s="139"/>
      <c r="AR98" s="176"/>
      <c r="AS98" s="176"/>
      <c r="AT98" s="2"/>
    </row>
    <row r="99" spans="1:47" ht="15.75" hidden="1" customHeight="1" outlineLevel="1" x14ac:dyDescent="0.2">
      <c r="A99" s="2"/>
      <c r="B99" s="128">
        <v>9</v>
      </c>
      <c r="C99" s="163"/>
      <c r="D99" s="164"/>
      <c r="E99" s="164"/>
      <c r="F99" s="165"/>
      <c r="G99" s="167" t="s">
        <v>8</v>
      </c>
      <c r="H99" s="168"/>
      <c r="I99" s="168"/>
      <c r="J99" s="168"/>
      <c r="K99" s="168"/>
      <c r="L99" s="169"/>
      <c r="M99" s="106" t="s">
        <v>61</v>
      </c>
      <c r="N99" s="107"/>
      <c r="O99" s="107"/>
      <c r="P99" s="108"/>
      <c r="Q99" s="113" t="s">
        <v>40</v>
      </c>
      <c r="R99" s="114"/>
      <c r="S99" s="114"/>
      <c r="T99" s="115"/>
      <c r="U99" s="170"/>
      <c r="V99" s="171"/>
      <c r="W99" s="171"/>
      <c r="X99" s="171"/>
      <c r="Y99" s="172"/>
      <c r="Z99" s="8"/>
      <c r="AA99" s="9"/>
      <c r="AB99" s="9"/>
      <c r="AC99" s="9"/>
      <c r="AD99" s="30"/>
      <c r="AE99" s="33"/>
      <c r="AF99" s="9"/>
      <c r="AG99" s="34"/>
      <c r="AH99" s="9"/>
      <c r="AI99" s="30"/>
      <c r="AJ99" s="35"/>
      <c r="AK99" s="36"/>
      <c r="AL99" s="36"/>
      <c r="AM99" s="30"/>
      <c r="AN99" s="173"/>
      <c r="AO99" s="174"/>
      <c r="AP99" s="174"/>
      <c r="AQ99" s="175"/>
      <c r="AR99" s="176"/>
      <c r="AS99" s="176"/>
      <c r="AT99" s="2"/>
    </row>
    <row r="100" spans="1:47" ht="15.75" hidden="1" customHeight="1" outlineLevel="1" x14ac:dyDescent="0.2">
      <c r="A100" s="2"/>
      <c r="B100" s="128"/>
      <c r="C100" s="166"/>
      <c r="D100" s="111"/>
      <c r="E100" s="111"/>
      <c r="F100" s="112"/>
      <c r="G100" s="142"/>
      <c r="H100" s="143"/>
      <c r="I100" s="143"/>
      <c r="J100" s="143"/>
      <c r="K100" s="143"/>
      <c r="L100" s="144"/>
      <c r="M100" s="97"/>
      <c r="N100" s="98"/>
      <c r="O100" s="98"/>
      <c r="P100" s="99"/>
      <c r="Q100" s="116"/>
      <c r="R100" s="117"/>
      <c r="S100" s="117"/>
      <c r="T100" s="118"/>
      <c r="U100" s="38"/>
      <c r="V100" s="177" t="str">
        <f>IF(V101="","",V101*W102)</f>
        <v/>
      </c>
      <c r="W100" s="177"/>
      <c r="X100" s="177"/>
      <c r="Y100" s="15" t="s">
        <v>3</v>
      </c>
      <c r="Z100" s="32"/>
      <c r="AA100" s="178" t="str">
        <f>IF(AA101="","",AA101*AB102)</f>
        <v/>
      </c>
      <c r="AB100" s="178"/>
      <c r="AC100" s="178"/>
      <c r="AD100" s="15" t="s">
        <v>3</v>
      </c>
      <c r="AE100" s="39"/>
      <c r="AF100" s="2" t="s">
        <v>84</v>
      </c>
      <c r="AG100" s="40"/>
      <c r="AH100" s="2"/>
      <c r="AI100" s="15"/>
      <c r="AJ100" s="41"/>
      <c r="AK100" s="42"/>
      <c r="AL100" s="42"/>
      <c r="AM100" s="15"/>
      <c r="AN100" s="134"/>
      <c r="AO100" s="135"/>
      <c r="AP100" s="135"/>
      <c r="AQ100" s="136"/>
      <c r="AR100" s="176"/>
      <c r="AS100" s="176"/>
      <c r="AT100" s="2"/>
      <c r="AU100" s="4">
        <f>YEAR($AU$1)*12+MONTH($AU$1)-YEAR(G100)*12-MONTH(G100)
-IF(DAY(G100+1)=1,IF(DAY($AU$1+1)&gt;1,1),IF(AND(DAY($AU$1+1)&gt;1,
 DAY($AU$1)&lt;DAY(G100)),1))</f>
        <v>0</v>
      </c>
    </row>
    <row r="101" spans="1:47" ht="15.75" hidden="1" customHeight="1" outlineLevel="1" x14ac:dyDescent="0.2">
      <c r="A101" s="2"/>
      <c r="B101" s="128"/>
      <c r="C101" s="166"/>
      <c r="D101" s="111"/>
      <c r="E101" s="111"/>
      <c r="F101" s="112"/>
      <c r="G101" s="142"/>
      <c r="H101" s="143"/>
      <c r="I101" s="143"/>
      <c r="J101" s="143"/>
      <c r="K101" s="143"/>
      <c r="L101" s="144"/>
      <c r="M101" s="100" t="s">
        <v>63</v>
      </c>
      <c r="N101" s="101"/>
      <c r="O101" s="101"/>
      <c r="P101" s="102"/>
      <c r="Q101" s="116"/>
      <c r="R101" s="117"/>
      <c r="S101" s="117"/>
      <c r="T101" s="118"/>
      <c r="U101" s="45" t="s">
        <v>6</v>
      </c>
      <c r="V101" s="179"/>
      <c r="W101" s="179"/>
      <c r="X101" s="180" t="s">
        <v>7</v>
      </c>
      <c r="Y101" s="181"/>
      <c r="Z101" s="32" t="s">
        <v>4</v>
      </c>
      <c r="AA101" s="179"/>
      <c r="AB101" s="179"/>
      <c r="AC101" s="180" t="s">
        <v>7</v>
      </c>
      <c r="AD101" s="181"/>
      <c r="AE101" s="32"/>
      <c r="AF101" s="182" t="str">
        <f>IF(AB102="","",8000*AB102)</f>
        <v/>
      </c>
      <c r="AG101" s="182"/>
      <c r="AH101" s="182"/>
      <c r="AI101" s="15" t="s">
        <v>3</v>
      </c>
      <c r="AJ101" s="41"/>
      <c r="AK101" s="42"/>
      <c r="AL101" s="42"/>
      <c r="AM101" s="15"/>
      <c r="AN101" s="134"/>
      <c r="AO101" s="135"/>
      <c r="AP101" s="135"/>
      <c r="AQ101" s="136"/>
      <c r="AR101" s="176"/>
      <c r="AS101" s="176"/>
      <c r="AT101" s="2"/>
    </row>
    <row r="102" spans="1:47" ht="15.75" hidden="1" customHeight="1" outlineLevel="1" x14ac:dyDescent="0.2">
      <c r="A102" s="25"/>
      <c r="B102" s="128"/>
      <c r="C102" s="166"/>
      <c r="D102" s="111"/>
      <c r="E102" s="111"/>
      <c r="F102" s="112"/>
      <c r="G102" s="145"/>
      <c r="H102" s="146"/>
      <c r="I102" s="146"/>
      <c r="J102" s="146"/>
      <c r="K102" s="146"/>
      <c r="L102" s="147"/>
      <c r="M102" s="103" t="str">
        <f>IF(M100="","",DATEDIF(M100,G100,"Y"))</f>
        <v/>
      </c>
      <c r="N102" s="104"/>
      <c r="O102" s="104"/>
      <c r="P102" s="105"/>
      <c r="Q102" s="116"/>
      <c r="R102" s="117"/>
      <c r="S102" s="117"/>
      <c r="T102" s="118"/>
      <c r="U102" s="46"/>
      <c r="V102" s="2"/>
      <c r="W102" s="88"/>
      <c r="X102" s="180" t="s">
        <v>18</v>
      </c>
      <c r="Y102" s="181"/>
      <c r="Z102" s="32"/>
      <c r="AA102" s="2"/>
      <c r="AB102" s="88"/>
      <c r="AC102" s="180" t="s">
        <v>18</v>
      </c>
      <c r="AD102" s="181"/>
      <c r="AE102" s="183"/>
      <c r="AF102" s="184"/>
      <c r="AG102" s="184"/>
      <c r="AH102" s="184"/>
      <c r="AI102" s="185"/>
      <c r="AJ102" s="41"/>
      <c r="AK102" s="148" t="str">
        <f>IF(AF104="","",ROUNDDOWN(MIN(AF101,AF104),-3))</f>
        <v/>
      </c>
      <c r="AL102" s="148"/>
      <c r="AM102" s="15" t="s">
        <v>3</v>
      </c>
      <c r="AN102" s="134"/>
      <c r="AO102" s="135"/>
      <c r="AP102" s="135"/>
      <c r="AQ102" s="136"/>
      <c r="AR102" s="176"/>
      <c r="AS102" s="176"/>
      <c r="AT102" s="2"/>
    </row>
    <row r="103" spans="1:47" ht="15.75" hidden="1" customHeight="1" outlineLevel="1" x14ac:dyDescent="0.2">
      <c r="A103" s="2"/>
      <c r="B103" s="128"/>
      <c r="C103" s="109" t="s">
        <v>12</v>
      </c>
      <c r="D103" s="110"/>
      <c r="E103" s="111"/>
      <c r="F103" s="112"/>
      <c r="G103" s="129" t="s">
        <v>80</v>
      </c>
      <c r="H103" s="130"/>
      <c r="I103" s="130"/>
      <c r="J103" s="130"/>
      <c r="K103" s="130"/>
      <c r="L103" s="131"/>
      <c r="M103" s="84"/>
      <c r="N103" s="62"/>
      <c r="O103" s="62"/>
      <c r="P103" s="85"/>
      <c r="Q103" s="119"/>
      <c r="R103" s="120"/>
      <c r="S103" s="120"/>
      <c r="T103" s="121"/>
      <c r="U103" s="47"/>
      <c r="V103" s="48"/>
      <c r="W103" s="48"/>
      <c r="X103" s="48"/>
      <c r="Y103" s="49"/>
      <c r="Z103" s="32"/>
      <c r="AA103" s="2"/>
      <c r="AB103" s="2"/>
      <c r="AC103" s="2"/>
      <c r="AD103" s="15"/>
      <c r="AE103" s="50"/>
      <c r="AF103" s="132" t="s">
        <v>39</v>
      </c>
      <c r="AG103" s="132"/>
      <c r="AH103" s="132"/>
      <c r="AI103" s="133"/>
      <c r="AK103" s="42"/>
      <c r="AL103" s="42"/>
      <c r="AM103" s="15"/>
      <c r="AN103" s="134"/>
      <c r="AO103" s="135"/>
      <c r="AP103" s="135"/>
      <c r="AQ103" s="136"/>
      <c r="AR103" s="176"/>
      <c r="AS103" s="176"/>
      <c r="AT103" s="2"/>
    </row>
    <row r="104" spans="1:47" ht="14" hidden="1" customHeight="1" outlineLevel="1" x14ac:dyDescent="0.2">
      <c r="A104" s="2"/>
      <c r="B104" s="128"/>
      <c r="C104" s="140"/>
      <c r="D104" s="141"/>
      <c r="E104" s="51"/>
      <c r="F104" s="52"/>
      <c r="G104" s="142"/>
      <c r="H104" s="143"/>
      <c r="I104" s="143"/>
      <c r="J104" s="143"/>
      <c r="K104" s="143"/>
      <c r="L104" s="144"/>
      <c r="M104" s="32"/>
      <c r="N104" s="2" t="str">
        <f>IF(G104="","",DATEDIF(G104,$M$29,"m")+1)</f>
        <v/>
      </c>
      <c r="O104" s="2" t="s">
        <v>19</v>
      </c>
      <c r="P104" s="37"/>
      <c r="Q104" s="122"/>
      <c r="R104" s="123"/>
      <c r="S104" s="123"/>
      <c r="T104" s="124"/>
      <c r="U104" s="53" t="s">
        <v>21</v>
      </c>
      <c r="V104" s="54"/>
      <c r="W104" s="54"/>
      <c r="X104" s="54"/>
      <c r="Y104" s="55"/>
      <c r="Z104" s="41"/>
      <c r="AA104" s="42"/>
      <c r="AB104" s="42"/>
      <c r="AC104" s="42"/>
      <c r="AD104" s="15"/>
      <c r="AE104" s="32"/>
      <c r="AF104" s="148" t="str">
        <f>IF(AA100="","",ROUNDDOWN(AA100/2,0))</f>
        <v/>
      </c>
      <c r="AG104" s="148"/>
      <c r="AH104" s="148"/>
      <c r="AI104" s="15" t="s">
        <v>3</v>
      </c>
      <c r="AJ104" s="41"/>
      <c r="AK104" s="42"/>
      <c r="AL104" s="42"/>
      <c r="AM104" s="15"/>
      <c r="AN104" s="134"/>
      <c r="AO104" s="135"/>
      <c r="AP104" s="135"/>
      <c r="AQ104" s="136"/>
      <c r="AR104" s="176"/>
      <c r="AS104" s="176"/>
      <c r="AT104" s="2"/>
    </row>
    <row r="105" spans="1:47" ht="15.75" hidden="1" customHeight="1" outlineLevel="1" x14ac:dyDescent="0.2">
      <c r="A105" s="2"/>
      <c r="B105" s="128"/>
      <c r="C105" s="149" t="s">
        <v>20</v>
      </c>
      <c r="D105" s="150"/>
      <c r="E105" s="151"/>
      <c r="F105" s="152"/>
      <c r="G105" s="142"/>
      <c r="H105" s="143"/>
      <c r="I105" s="143"/>
      <c r="J105" s="143"/>
      <c r="K105" s="143"/>
      <c r="L105" s="144"/>
      <c r="M105" s="57" t="str">
        <f>IF(G104="","",IF($X$19="✔","（翌月払いのため",""))</f>
        <v/>
      </c>
      <c r="N105" s="2"/>
      <c r="O105" s="2"/>
      <c r="P105" s="37"/>
      <c r="Q105" s="122"/>
      <c r="R105" s="123"/>
      <c r="S105" s="123"/>
      <c r="T105" s="124"/>
      <c r="U105" s="153"/>
      <c r="V105" s="154"/>
      <c r="W105" s="154"/>
      <c r="X105" s="154"/>
      <c r="Y105" s="155"/>
      <c r="Z105" s="41"/>
      <c r="AA105" s="42"/>
      <c r="AB105" s="42"/>
      <c r="AC105" s="42"/>
      <c r="AD105" s="15"/>
      <c r="AE105" s="32"/>
      <c r="AF105" s="56"/>
      <c r="AG105" s="57"/>
      <c r="AH105" s="57"/>
      <c r="AI105" s="15"/>
      <c r="AJ105" s="41"/>
      <c r="AK105" s="42"/>
      <c r="AL105" s="42"/>
      <c r="AM105" s="15"/>
      <c r="AN105" s="134"/>
      <c r="AO105" s="135"/>
      <c r="AP105" s="135"/>
      <c r="AQ105" s="136"/>
      <c r="AR105" s="176"/>
      <c r="AS105" s="176"/>
      <c r="AT105" s="2"/>
    </row>
    <row r="106" spans="1:47" ht="15.75" hidden="1" customHeight="1" outlineLevel="1" x14ac:dyDescent="0.2">
      <c r="A106" s="2"/>
      <c r="B106" s="128"/>
      <c r="C106" s="159" t="s">
        <v>23</v>
      </c>
      <c r="D106" s="160"/>
      <c r="E106" s="161" t="s">
        <v>17</v>
      </c>
      <c r="F106" s="162"/>
      <c r="G106" s="145"/>
      <c r="H106" s="146"/>
      <c r="I106" s="146"/>
      <c r="J106" s="146"/>
      <c r="K106" s="146"/>
      <c r="L106" s="147"/>
      <c r="M106" s="86"/>
      <c r="N106" s="87" t="str">
        <f>IF(G104="","",IF($X$19="✔",N104-1,""))</f>
        <v/>
      </c>
      <c r="O106" s="43" t="str">
        <f>IF(G104="","",IF($X$19="✔","か月）",""))</f>
        <v/>
      </c>
      <c r="P106" s="44"/>
      <c r="Q106" s="125"/>
      <c r="R106" s="126"/>
      <c r="S106" s="126"/>
      <c r="T106" s="127"/>
      <c r="U106" s="156"/>
      <c r="V106" s="157"/>
      <c r="W106" s="157"/>
      <c r="X106" s="157"/>
      <c r="Y106" s="158"/>
      <c r="Z106" s="58"/>
      <c r="AA106" s="59"/>
      <c r="AB106" s="59"/>
      <c r="AC106" s="59"/>
      <c r="AD106" s="13"/>
      <c r="AE106" s="21"/>
      <c r="AF106" s="12"/>
      <c r="AG106" s="12"/>
      <c r="AH106" s="12"/>
      <c r="AI106" s="13"/>
      <c r="AJ106" s="58"/>
      <c r="AK106" s="59"/>
      <c r="AL106" s="59"/>
      <c r="AM106" s="13"/>
      <c r="AN106" s="137"/>
      <c r="AO106" s="138"/>
      <c r="AP106" s="138"/>
      <c r="AQ106" s="139"/>
      <c r="AR106" s="176"/>
      <c r="AS106" s="176"/>
      <c r="AT106" s="2"/>
    </row>
    <row r="107" spans="1:47" ht="15.75" hidden="1" customHeight="1" outlineLevel="1" x14ac:dyDescent="0.2">
      <c r="A107" s="2"/>
      <c r="B107" s="128">
        <v>10</v>
      </c>
      <c r="C107" s="163"/>
      <c r="D107" s="164"/>
      <c r="E107" s="164"/>
      <c r="F107" s="165"/>
      <c r="G107" s="167" t="s">
        <v>8</v>
      </c>
      <c r="H107" s="168"/>
      <c r="I107" s="168"/>
      <c r="J107" s="168"/>
      <c r="K107" s="168"/>
      <c r="L107" s="169"/>
      <c r="M107" s="106" t="s">
        <v>61</v>
      </c>
      <c r="N107" s="107"/>
      <c r="O107" s="107"/>
      <c r="P107" s="108"/>
      <c r="Q107" s="113" t="s">
        <v>40</v>
      </c>
      <c r="R107" s="114"/>
      <c r="S107" s="114"/>
      <c r="T107" s="115"/>
      <c r="U107" s="170"/>
      <c r="V107" s="171"/>
      <c r="W107" s="171"/>
      <c r="X107" s="171"/>
      <c r="Y107" s="172"/>
      <c r="Z107" s="8"/>
      <c r="AA107" s="9"/>
      <c r="AB107" s="9"/>
      <c r="AC107" s="9"/>
      <c r="AD107" s="30"/>
      <c r="AE107" s="33"/>
      <c r="AF107" s="9"/>
      <c r="AG107" s="34"/>
      <c r="AH107" s="9"/>
      <c r="AI107" s="30"/>
      <c r="AJ107" s="35"/>
      <c r="AK107" s="36"/>
      <c r="AL107" s="36"/>
      <c r="AM107" s="30"/>
      <c r="AN107" s="173"/>
      <c r="AO107" s="174"/>
      <c r="AP107" s="174"/>
      <c r="AQ107" s="175"/>
      <c r="AR107" s="176"/>
      <c r="AS107" s="176"/>
      <c r="AT107" s="2"/>
    </row>
    <row r="108" spans="1:47" ht="15.75" hidden="1" customHeight="1" outlineLevel="1" x14ac:dyDescent="0.2">
      <c r="A108" s="2"/>
      <c r="B108" s="128"/>
      <c r="C108" s="166"/>
      <c r="D108" s="111"/>
      <c r="E108" s="111"/>
      <c r="F108" s="112"/>
      <c r="G108" s="142"/>
      <c r="H108" s="143"/>
      <c r="I108" s="143"/>
      <c r="J108" s="143"/>
      <c r="K108" s="143"/>
      <c r="L108" s="144"/>
      <c r="M108" s="97"/>
      <c r="N108" s="98"/>
      <c r="O108" s="98"/>
      <c r="P108" s="99"/>
      <c r="Q108" s="116"/>
      <c r="R108" s="117"/>
      <c r="S108" s="117"/>
      <c r="T108" s="118"/>
      <c r="U108" s="38"/>
      <c r="V108" s="177" t="str">
        <f>IF(V109="","",V109*W110)</f>
        <v/>
      </c>
      <c r="W108" s="177"/>
      <c r="X108" s="177"/>
      <c r="Y108" s="15" t="s">
        <v>3</v>
      </c>
      <c r="Z108" s="32"/>
      <c r="AA108" s="178" t="str">
        <f>IF(AA109="","",AA109*AB110)</f>
        <v/>
      </c>
      <c r="AB108" s="178"/>
      <c r="AC108" s="178"/>
      <c r="AD108" s="15" t="s">
        <v>3</v>
      </c>
      <c r="AE108" s="39"/>
      <c r="AF108" s="2" t="s">
        <v>84</v>
      </c>
      <c r="AG108" s="40"/>
      <c r="AH108" s="2"/>
      <c r="AI108" s="15"/>
      <c r="AJ108" s="41"/>
      <c r="AK108" s="42"/>
      <c r="AL108" s="42"/>
      <c r="AM108" s="15"/>
      <c r="AN108" s="134"/>
      <c r="AO108" s="135"/>
      <c r="AP108" s="135"/>
      <c r="AQ108" s="136"/>
      <c r="AR108" s="176"/>
      <c r="AS108" s="176"/>
      <c r="AT108" s="2"/>
      <c r="AU108" s="4">
        <f>YEAR($AU$1)*12+MONTH($AU$1)-YEAR(G108)*12-MONTH(G108)
-IF(DAY(G108+1)=1,IF(DAY($AU$1+1)&gt;1,1),IF(AND(DAY($AU$1+1)&gt;1,
 DAY($AU$1)&lt;DAY(G108)),1))</f>
        <v>0</v>
      </c>
    </row>
    <row r="109" spans="1:47" ht="15.75" hidden="1" customHeight="1" outlineLevel="1" x14ac:dyDescent="0.2">
      <c r="A109" s="2"/>
      <c r="B109" s="128"/>
      <c r="C109" s="166"/>
      <c r="D109" s="111"/>
      <c r="E109" s="111"/>
      <c r="F109" s="112"/>
      <c r="G109" s="142"/>
      <c r="H109" s="143"/>
      <c r="I109" s="143"/>
      <c r="J109" s="143"/>
      <c r="K109" s="143"/>
      <c r="L109" s="144"/>
      <c r="M109" s="100" t="s">
        <v>63</v>
      </c>
      <c r="N109" s="101"/>
      <c r="O109" s="101"/>
      <c r="P109" s="102"/>
      <c r="Q109" s="116"/>
      <c r="R109" s="117"/>
      <c r="S109" s="117"/>
      <c r="T109" s="118"/>
      <c r="U109" s="45" t="s">
        <v>6</v>
      </c>
      <c r="V109" s="179"/>
      <c r="W109" s="179"/>
      <c r="X109" s="180" t="s">
        <v>7</v>
      </c>
      <c r="Y109" s="181"/>
      <c r="Z109" s="32" t="s">
        <v>4</v>
      </c>
      <c r="AA109" s="179"/>
      <c r="AB109" s="179"/>
      <c r="AC109" s="180" t="s">
        <v>7</v>
      </c>
      <c r="AD109" s="181"/>
      <c r="AE109" s="32"/>
      <c r="AF109" s="182" t="str">
        <f>IF(AB110="","",8000*AB110)</f>
        <v/>
      </c>
      <c r="AG109" s="182"/>
      <c r="AH109" s="182"/>
      <c r="AI109" s="15" t="s">
        <v>3</v>
      </c>
      <c r="AJ109" s="41"/>
      <c r="AK109" s="42"/>
      <c r="AL109" s="42"/>
      <c r="AM109" s="15"/>
      <c r="AN109" s="134"/>
      <c r="AO109" s="135"/>
      <c r="AP109" s="135"/>
      <c r="AQ109" s="136"/>
      <c r="AR109" s="176"/>
      <c r="AS109" s="176"/>
      <c r="AT109" s="2"/>
    </row>
    <row r="110" spans="1:47" ht="15.75" hidden="1" customHeight="1" outlineLevel="1" x14ac:dyDescent="0.2">
      <c r="A110" s="25"/>
      <c r="B110" s="128"/>
      <c r="C110" s="166"/>
      <c r="D110" s="111"/>
      <c r="E110" s="111"/>
      <c r="F110" s="112"/>
      <c r="G110" s="145"/>
      <c r="H110" s="146"/>
      <c r="I110" s="146"/>
      <c r="J110" s="146"/>
      <c r="K110" s="146"/>
      <c r="L110" s="147"/>
      <c r="M110" s="103" t="str">
        <f>IF(M108="","",DATEDIF(M108,G108,"Y"))</f>
        <v/>
      </c>
      <c r="N110" s="104"/>
      <c r="O110" s="104"/>
      <c r="P110" s="105"/>
      <c r="Q110" s="116"/>
      <c r="R110" s="117"/>
      <c r="S110" s="117"/>
      <c r="T110" s="118"/>
      <c r="U110" s="46"/>
      <c r="V110" s="2"/>
      <c r="W110" s="88"/>
      <c r="X110" s="180" t="s">
        <v>18</v>
      </c>
      <c r="Y110" s="181"/>
      <c r="Z110" s="32"/>
      <c r="AA110" s="2"/>
      <c r="AB110" s="88"/>
      <c r="AC110" s="180" t="s">
        <v>18</v>
      </c>
      <c r="AD110" s="181"/>
      <c r="AE110" s="183"/>
      <c r="AF110" s="184"/>
      <c r="AG110" s="184"/>
      <c r="AH110" s="184"/>
      <c r="AI110" s="185"/>
      <c r="AJ110" s="41"/>
      <c r="AK110" s="148" t="str">
        <f>IF(AF112="","",ROUNDDOWN(MIN(AF109,AF112),-3))</f>
        <v/>
      </c>
      <c r="AL110" s="148"/>
      <c r="AM110" s="15" t="s">
        <v>3</v>
      </c>
      <c r="AN110" s="134"/>
      <c r="AO110" s="135"/>
      <c r="AP110" s="135"/>
      <c r="AQ110" s="136"/>
      <c r="AR110" s="176"/>
      <c r="AS110" s="176"/>
      <c r="AT110" s="2"/>
    </row>
    <row r="111" spans="1:47" ht="15.75" hidden="1" customHeight="1" outlineLevel="1" x14ac:dyDescent="0.2">
      <c r="A111" s="2"/>
      <c r="B111" s="128"/>
      <c r="C111" s="109" t="s">
        <v>12</v>
      </c>
      <c r="D111" s="110"/>
      <c r="E111" s="111"/>
      <c r="F111" s="112"/>
      <c r="G111" s="129" t="s">
        <v>80</v>
      </c>
      <c r="H111" s="130"/>
      <c r="I111" s="130"/>
      <c r="J111" s="130"/>
      <c r="K111" s="130"/>
      <c r="L111" s="131"/>
      <c r="M111" s="84"/>
      <c r="N111" s="62"/>
      <c r="O111" s="62"/>
      <c r="P111" s="85"/>
      <c r="Q111" s="119"/>
      <c r="R111" s="120"/>
      <c r="S111" s="120"/>
      <c r="T111" s="121"/>
      <c r="U111" s="47"/>
      <c r="V111" s="48"/>
      <c r="W111" s="48"/>
      <c r="X111" s="48"/>
      <c r="Y111" s="49"/>
      <c r="Z111" s="32"/>
      <c r="AA111" s="2"/>
      <c r="AB111" s="2"/>
      <c r="AC111" s="2"/>
      <c r="AD111" s="15"/>
      <c r="AE111" s="50"/>
      <c r="AF111" s="132" t="s">
        <v>39</v>
      </c>
      <c r="AG111" s="132"/>
      <c r="AH111" s="132"/>
      <c r="AI111" s="133"/>
      <c r="AK111" s="42"/>
      <c r="AL111" s="42"/>
      <c r="AM111" s="15"/>
      <c r="AN111" s="134"/>
      <c r="AO111" s="135"/>
      <c r="AP111" s="135"/>
      <c r="AQ111" s="136"/>
      <c r="AR111" s="176"/>
      <c r="AS111" s="176"/>
      <c r="AT111" s="2"/>
    </row>
    <row r="112" spans="1:47" ht="14" hidden="1" customHeight="1" outlineLevel="1" x14ac:dyDescent="0.2">
      <c r="A112" s="2"/>
      <c r="B112" s="128"/>
      <c r="C112" s="140"/>
      <c r="D112" s="141"/>
      <c r="E112" s="51"/>
      <c r="F112" s="52"/>
      <c r="G112" s="142"/>
      <c r="H112" s="143"/>
      <c r="I112" s="143"/>
      <c r="J112" s="143"/>
      <c r="K112" s="143"/>
      <c r="L112" s="144"/>
      <c r="M112" s="32"/>
      <c r="N112" s="2" t="str">
        <f>IF(G112="","",DATEDIF(G112,$M$29,"m")+1)</f>
        <v/>
      </c>
      <c r="O112" s="2" t="s">
        <v>19</v>
      </c>
      <c r="P112" s="37"/>
      <c r="Q112" s="122"/>
      <c r="R112" s="123"/>
      <c r="S112" s="123"/>
      <c r="T112" s="124"/>
      <c r="U112" s="53" t="s">
        <v>21</v>
      </c>
      <c r="V112" s="54"/>
      <c r="W112" s="54"/>
      <c r="X112" s="54"/>
      <c r="Y112" s="55"/>
      <c r="Z112" s="41"/>
      <c r="AA112" s="42"/>
      <c r="AB112" s="42"/>
      <c r="AC112" s="42"/>
      <c r="AD112" s="15"/>
      <c r="AE112" s="32"/>
      <c r="AF112" s="148" t="str">
        <f>IF(AA108="","",ROUNDDOWN(AA108/2,0))</f>
        <v/>
      </c>
      <c r="AG112" s="148"/>
      <c r="AH112" s="148"/>
      <c r="AI112" s="15" t="s">
        <v>3</v>
      </c>
      <c r="AJ112" s="41"/>
      <c r="AK112" s="42"/>
      <c r="AL112" s="42"/>
      <c r="AM112" s="15"/>
      <c r="AN112" s="134"/>
      <c r="AO112" s="135"/>
      <c r="AP112" s="135"/>
      <c r="AQ112" s="136"/>
      <c r="AR112" s="176"/>
      <c r="AS112" s="176"/>
      <c r="AT112" s="2"/>
    </row>
    <row r="113" spans="1:47" ht="15.75" hidden="1" customHeight="1" outlineLevel="1" x14ac:dyDescent="0.2">
      <c r="A113" s="2"/>
      <c r="B113" s="128"/>
      <c r="C113" s="149" t="s">
        <v>20</v>
      </c>
      <c r="D113" s="150"/>
      <c r="E113" s="151"/>
      <c r="F113" s="152"/>
      <c r="G113" s="142"/>
      <c r="H113" s="143"/>
      <c r="I113" s="143"/>
      <c r="J113" s="143"/>
      <c r="K113" s="143"/>
      <c r="L113" s="144"/>
      <c r="M113" s="57" t="str">
        <f>IF(G112="","",IF($X$19="✔","（翌月払いのため",""))</f>
        <v/>
      </c>
      <c r="N113" s="2"/>
      <c r="O113" s="2"/>
      <c r="P113" s="37"/>
      <c r="Q113" s="122"/>
      <c r="R113" s="123"/>
      <c r="S113" s="123"/>
      <c r="T113" s="124"/>
      <c r="U113" s="153"/>
      <c r="V113" s="154"/>
      <c r="W113" s="154"/>
      <c r="X113" s="154"/>
      <c r="Y113" s="155"/>
      <c r="Z113" s="41"/>
      <c r="AA113" s="42"/>
      <c r="AB113" s="42"/>
      <c r="AC113" s="42"/>
      <c r="AD113" s="15"/>
      <c r="AE113" s="32"/>
      <c r="AF113" s="56"/>
      <c r="AG113" s="57"/>
      <c r="AH113" s="57"/>
      <c r="AI113" s="15"/>
      <c r="AJ113" s="41"/>
      <c r="AK113" s="42"/>
      <c r="AL113" s="42"/>
      <c r="AM113" s="15"/>
      <c r="AN113" s="134"/>
      <c r="AO113" s="135"/>
      <c r="AP113" s="135"/>
      <c r="AQ113" s="136"/>
      <c r="AR113" s="176"/>
      <c r="AS113" s="176"/>
      <c r="AT113" s="2"/>
    </row>
    <row r="114" spans="1:47" ht="15.75" hidden="1" customHeight="1" outlineLevel="1" x14ac:dyDescent="0.2">
      <c r="A114" s="2"/>
      <c r="B114" s="128"/>
      <c r="C114" s="159" t="s">
        <v>23</v>
      </c>
      <c r="D114" s="160"/>
      <c r="E114" s="161" t="s">
        <v>17</v>
      </c>
      <c r="F114" s="162"/>
      <c r="G114" s="145"/>
      <c r="H114" s="146"/>
      <c r="I114" s="146"/>
      <c r="J114" s="146"/>
      <c r="K114" s="146"/>
      <c r="L114" s="147"/>
      <c r="M114" s="86"/>
      <c r="N114" s="87" t="str">
        <f>IF(G112="","",IF($X$19="✔",N112-1,""))</f>
        <v/>
      </c>
      <c r="O114" s="43" t="str">
        <f>IF(G112="","",IF($X$19="✔","か月）",""))</f>
        <v/>
      </c>
      <c r="P114" s="44"/>
      <c r="Q114" s="125"/>
      <c r="R114" s="126"/>
      <c r="S114" s="126"/>
      <c r="T114" s="127"/>
      <c r="U114" s="156"/>
      <c r="V114" s="157"/>
      <c r="W114" s="157"/>
      <c r="X114" s="157"/>
      <c r="Y114" s="158"/>
      <c r="Z114" s="58"/>
      <c r="AA114" s="59"/>
      <c r="AB114" s="59"/>
      <c r="AC114" s="59"/>
      <c r="AD114" s="13"/>
      <c r="AE114" s="21"/>
      <c r="AF114" s="12"/>
      <c r="AG114" s="12"/>
      <c r="AH114" s="12"/>
      <c r="AI114" s="13"/>
      <c r="AJ114" s="58"/>
      <c r="AK114" s="59"/>
      <c r="AL114" s="59"/>
      <c r="AM114" s="13"/>
      <c r="AN114" s="137"/>
      <c r="AO114" s="138"/>
      <c r="AP114" s="138"/>
      <c r="AQ114" s="139"/>
      <c r="AR114" s="176"/>
      <c r="AS114" s="176"/>
      <c r="AT114" s="2"/>
    </row>
    <row r="115" spans="1:47" ht="15.75" hidden="1" customHeight="1" outlineLevel="1" x14ac:dyDescent="0.2">
      <c r="A115" s="2"/>
      <c r="B115" s="128">
        <v>11</v>
      </c>
      <c r="C115" s="163"/>
      <c r="D115" s="164"/>
      <c r="E115" s="164"/>
      <c r="F115" s="165"/>
      <c r="G115" s="167" t="s">
        <v>8</v>
      </c>
      <c r="H115" s="168"/>
      <c r="I115" s="168"/>
      <c r="J115" s="168"/>
      <c r="K115" s="168"/>
      <c r="L115" s="169"/>
      <c r="M115" s="106" t="s">
        <v>61</v>
      </c>
      <c r="N115" s="107"/>
      <c r="O115" s="107"/>
      <c r="P115" s="108"/>
      <c r="Q115" s="113" t="s">
        <v>40</v>
      </c>
      <c r="R115" s="114"/>
      <c r="S115" s="114"/>
      <c r="T115" s="115"/>
      <c r="U115" s="170"/>
      <c r="V115" s="171"/>
      <c r="W115" s="171"/>
      <c r="X115" s="171"/>
      <c r="Y115" s="172"/>
      <c r="Z115" s="8"/>
      <c r="AA115" s="9"/>
      <c r="AB115" s="9"/>
      <c r="AC115" s="9"/>
      <c r="AD115" s="30"/>
      <c r="AE115" s="33"/>
      <c r="AF115" s="9"/>
      <c r="AG115" s="34"/>
      <c r="AH115" s="9"/>
      <c r="AI115" s="30"/>
      <c r="AJ115" s="35"/>
      <c r="AK115" s="36"/>
      <c r="AL115" s="36"/>
      <c r="AM115" s="30"/>
      <c r="AN115" s="173"/>
      <c r="AO115" s="174"/>
      <c r="AP115" s="174"/>
      <c r="AQ115" s="175"/>
      <c r="AR115" s="176"/>
      <c r="AS115" s="176"/>
      <c r="AT115" s="2"/>
    </row>
    <row r="116" spans="1:47" ht="15.75" hidden="1" customHeight="1" outlineLevel="1" x14ac:dyDescent="0.2">
      <c r="A116" s="2"/>
      <c r="B116" s="128"/>
      <c r="C116" s="166"/>
      <c r="D116" s="111"/>
      <c r="E116" s="111"/>
      <c r="F116" s="112"/>
      <c r="G116" s="142"/>
      <c r="H116" s="143"/>
      <c r="I116" s="143"/>
      <c r="J116" s="143"/>
      <c r="K116" s="143"/>
      <c r="L116" s="144"/>
      <c r="M116" s="97"/>
      <c r="N116" s="98"/>
      <c r="O116" s="98"/>
      <c r="P116" s="99"/>
      <c r="Q116" s="116"/>
      <c r="R116" s="117"/>
      <c r="S116" s="117"/>
      <c r="T116" s="118"/>
      <c r="U116" s="38"/>
      <c r="V116" s="177" t="str">
        <f>IF(V117="","",V117*W118)</f>
        <v/>
      </c>
      <c r="W116" s="177"/>
      <c r="X116" s="177"/>
      <c r="Y116" s="15" t="s">
        <v>3</v>
      </c>
      <c r="Z116" s="32"/>
      <c r="AA116" s="178" t="str">
        <f>IF(AA117="","",AA117*AB118)</f>
        <v/>
      </c>
      <c r="AB116" s="178"/>
      <c r="AC116" s="178"/>
      <c r="AD116" s="15" t="s">
        <v>3</v>
      </c>
      <c r="AE116" s="39"/>
      <c r="AF116" s="2" t="s">
        <v>84</v>
      </c>
      <c r="AG116" s="40"/>
      <c r="AH116" s="2"/>
      <c r="AI116" s="15"/>
      <c r="AJ116" s="41"/>
      <c r="AK116" s="42"/>
      <c r="AL116" s="42"/>
      <c r="AM116" s="15"/>
      <c r="AN116" s="134"/>
      <c r="AO116" s="135"/>
      <c r="AP116" s="135"/>
      <c r="AQ116" s="136"/>
      <c r="AR116" s="176"/>
      <c r="AS116" s="176"/>
      <c r="AT116" s="2"/>
      <c r="AU116" s="4">
        <f>YEAR($AU$1)*12+MONTH($AU$1)-YEAR(G116)*12-MONTH(G116)
-IF(DAY(G116+1)=1,IF(DAY($AU$1+1)&gt;1,1),IF(AND(DAY($AU$1+1)&gt;1,
 DAY($AU$1)&lt;DAY(G116)),1))</f>
        <v>0</v>
      </c>
    </row>
    <row r="117" spans="1:47" ht="15.75" hidden="1" customHeight="1" outlineLevel="1" x14ac:dyDescent="0.2">
      <c r="A117" s="2"/>
      <c r="B117" s="128"/>
      <c r="C117" s="166"/>
      <c r="D117" s="111"/>
      <c r="E117" s="111"/>
      <c r="F117" s="112"/>
      <c r="G117" s="142"/>
      <c r="H117" s="143"/>
      <c r="I117" s="143"/>
      <c r="J117" s="143"/>
      <c r="K117" s="143"/>
      <c r="L117" s="144"/>
      <c r="M117" s="100" t="s">
        <v>63</v>
      </c>
      <c r="N117" s="101"/>
      <c r="O117" s="101"/>
      <c r="P117" s="102"/>
      <c r="Q117" s="116"/>
      <c r="R117" s="117"/>
      <c r="S117" s="117"/>
      <c r="T117" s="118"/>
      <c r="U117" s="45" t="s">
        <v>6</v>
      </c>
      <c r="V117" s="179"/>
      <c r="W117" s="179"/>
      <c r="X117" s="180" t="s">
        <v>7</v>
      </c>
      <c r="Y117" s="181"/>
      <c r="Z117" s="32" t="s">
        <v>4</v>
      </c>
      <c r="AA117" s="179"/>
      <c r="AB117" s="179"/>
      <c r="AC117" s="180" t="s">
        <v>7</v>
      </c>
      <c r="AD117" s="181"/>
      <c r="AE117" s="32"/>
      <c r="AF117" s="182" t="str">
        <f>IF(AB118="","",8000*AB118)</f>
        <v/>
      </c>
      <c r="AG117" s="182"/>
      <c r="AH117" s="182"/>
      <c r="AI117" s="15" t="s">
        <v>3</v>
      </c>
      <c r="AJ117" s="41"/>
      <c r="AK117" s="42"/>
      <c r="AL117" s="42"/>
      <c r="AM117" s="15"/>
      <c r="AN117" s="134"/>
      <c r="AO117" s="135"/>
      <c r="AP117" s="135"/>
      <c r="AQ117" s="136"/>
      <c r="AR117" s="176"/>
      <c r="AS117" s="176"/>
      <c r="AT117" s="2"/>
    </row>
    <row r="118" spans="1:47" ht="17.399999999999999" hidden="1" customHeight="1" outlineLevel="1" x14ac:dyDescent="0.2">
      <c r="A118" s="25"/>
      <c r="B118" s="128"/>
      <c r="C118" s="166"/>
      <c r="D118" s="111"/>
      <c r="E118" s="111"/>
      <c r="F118" s="112"/>
      <c r="G118" s="145"/>
      <c r="H118" s="146"/>
      <c r="I118" s="146"/>
      <c r="J118" s="146"/>
      <c r="K118" s="146"/>
      <c r="L118" s="147"/>
      <c r="M118" s="103" t="str">
        <f>IF(M116="","",DATEDIF(M116,G116,"Y"))</f>
        <v/>
      </c>
      <c r="N118" s="104"/>
      <c r="O118" s="104"/>
      <c r="P118" s="105"/>
      <c r="Q118" s="116"/>
      <c r="R118" s="117"/>
      <c r="S118" s="117"/>
      <c r="T118" s="118"/>
      <c r="U118" s="46"/>
      <c r="V118" s="2"/>
      <c r="W118" s="88"/>
      <c r="X118" s="180" t="s">
        <v>18</v>
      </c>
      <c r="Y118" s="181"/>
      <c r="Z118" s="32"/>
      <c r="AA118" s="2"/>
      <c r="AB118" s="88"/>
      <c r="AC118" s="180" t="s">
        <v>18</v>
      </c>
      <c r="AD118" s="181"/>
      <c r="AE118" s="183"/>
      <c r="AF118" s="184"/>
      <c r="AG118" s="184"/>
      <c r="AH118" s="184"/>
      <c r="AI118" s="185"/>
      <c r="AJ118" s="41"/>
      <c r="AK118" s="148" t="str">
        <f>IF(AF120="","",ROUNDDOWN(MIN(AF117,AF120),-3))</f>
        <v/>
      </c>
      <c r="AL118" s="148"/>
      <c r="AM118" s="15" t="s">
        <v>3</v>
      </c>
      <c r="AN118" s="134"/>
      <c r="AO118" s="135"/>
      <c r="AP118" s="135"/>
      <c r="AQ118" s="136"/>
      <c r="AR118" s="176"/>
      <c r="AS118" s="176"/>
      <c r="AT118" s="2"/>
    </row>
    <row r="119" spans="1:47" ht="14.4" hidden="1" customHeight="1" outlineLevel="1" x14ac:dyDescent="0.2">
      <c r="A119" s="2"/>
      <c r="B119" s="128"/>
      <c r="C119" s="109" t="s">
        <v>12</v>
      </c>
      <c r="D119" s="110"/>
      <c r="E119" s="111"/>
      <c r="F119" s="112"/>
      <c r="G119" s="129" t="s">
        <v>80</v>
      </c>
      <c r="H119" s="130"/>
      <c r="I119" s="130"/>
      <c r="J119" s="130"/>
      <c r="K119" s="130"/>
      <c r="L119" s="131"/>
      <c r="M119" s="84"/>
      <c r="N119" s="62"/>
      <c r="O119" s="62"/>
      <c r="P119" s="85"/>
      <c r="Q119" s="119"/>
      <c r="R119" s="120"/>
      <c r="S119" s="120"/>
      <c r="T119" s="121"/>
      <c r="U119" s="47"/>
      <c r="V119" s="48"/>
      <c r="W119" s="48"/>
      <c r="X119" s="48"/>
      <c r="Y119" s="49"/>
      <c r="Z119" s="32"/>
      <c r="AA119" s="2"/>
      <c r="AB119" s="2"/>
      <c r="AC119" s="2"/>
      <c r="AD119" s="15"/>
      <c r="AE119" s="50"/>
      <c r="AF119" s="132" t="s">
        <v>39</v>
      </c>
      <c r="AG119" s="132"/>
      <c r="AH119" s="132"/>
      <c r="AI119" s="133"/>
      <c r="AK119" s="42"/>
      <c r="AL119" s="42"/>
      <c r="AM119" s="15"/>
      <c r="AN119" s="134"/>
      <c r="AO119" s="135"/>
      <c r="AP119" s="135"/>
      <c r="AQ119" s="136"/>
      <c r="AR119" s="176"/>
      <c r="AS119" s="176"/>
      <c r="AT119" s="2"/>
    </row>
    <row r="120" spans="1:47" ht="15.75" hidden="1" customHeight="1" outlineLevel="1" x14ac:dyDescent="0.2">
      <c r="A120" s="2"/>
      <c r="B120" s="128"/>
      <c r="C120" s="140"/>
      <c r="D120" s="141"/>
      <c r="E120" s="51"/>
      <c r="F120" s="52"/>
      <c r="G120" s="142"/>
      <c r="H120" s="143"/>
      <c r="I120" s="143"/>
      <c r="J120" s="143"/>
      <c r="K120" s="143"/>
      <c r="L120" s="144"/>
      <c r="M120" s="32"/>
      <c r="N120" s="2" t="str">
        <f>IF(G120="","",DATEDIF(G120,$M$29,"m")+1)</f>
        <v/>
      </c>
      <c r="O120" s="2" t="s">
        <v>19</v>
      </c>
      <c r="P120" s="37"/>
      <c r="Q120" s="122"/>
      <c r="R120" s="123"/>
      <c r="S120" s="123"/>
      <c r="T120" s="124"/>
      <c r="U120" s="53" t="s">
        <v>21</v>
      </c>
      <c r="V120" s="54"/>
      <c r="W120" s="54"/>
      <c r="X120" s="54"/>
      <c r="Y120" s="55"/>
      <c r="Z120" s="41"/>
      <c r="AA120" s="42"/>
      <c r="AB120" s="42"/>
      <c r="AC120" s="42"/>
      <c r="AD120" s="15"/>
      <c r="AE120" s="32"/>
      <c r="AF120" s="148" t="str">
        <f>IF(AA116="","",ROUNDDOWN(AA116/2,0))</f>
        <v/>
      </c>
      <c r="AG120" s="148"/>
      <c r="AH120" s="148"/>
      <c r="AI120" s="15" t="s">
        <v>3</v>
      </c>
      <c r="AJ120" s="41"/>
      <c r="AK120" s="42"/>
      <c r="AL120" s="42"/>
      <c r="AM120" s="15"/>
      <c r="AN120" s="134"/>
      <c r="AO120" s="135"/>
      <c r="AP120" s="135"/>
      <c r="AQ120" s="136"/>
      <c r="AR120" s="176"/>
      <c r="AS120" s="176"/>
      <c r="AT120" s="2"/>
    </row>
    <row r="121" spans="1:47" ht="15.75" hidden="1" customHeight="1" outlineLevel="1" x14ac:dyDescent="0.2">
      <c r="A121" s="2"/>
      <c r="B121" s="128"/>
      <c r="C121" s="149" t="s">
        <v>20</v>
      </c>
      <c r="D121" s="150"/>
      <c r="E121" s="151"/>
      <c r="F121" s="152"/>
      <c r="G121" s="142"/>
      <c r="H121" s="143"/>
      <c r="I121" s="143"/>
      <c r="J121" s="143"/>
      <c r="K121" s="143"/>
      <c r="L121" s="144"/>
      <c r="M121" s="57" t="str">
        <f>IF(G120="","",IF($X$19="✔","（翌月払いのため",""))</f>
        <v/>
      </c>
      <c r="N121" s="2"/>
      <c r="O121" s="2"/>
      <c r="P121" s="37"/>
      <c r="Q121" s="122"/>
      <c r="R121" s="123"/>
      <c r="S121" s="123"/>
      <c r="T121" s="124"/>
      <c r="U121" s="153"/>
      <c r="V121" s="154"/>
      <c r="W121" s="154"/>
      <c r="X121" s="154"/>
      <c r="Y121" s="155"/>
      <c r="Z121" s="41"/>
      <c r="AA121" s="42"/>
      <c r="AB121" s="42"/>
      <c r="AC121" s="42"/>
      <c r="AD121" s="15"/>
      <c r="AE121" s="32"/>
      <c r="AF121" s="56"/>
      <c r="AG121" s="57"/>
      <c r="AH121" s="57"/>
      <c r="AI121" s="15"/>
      <c r="AJ121" s="41"/>
      <c r="AK121" s="42"/>
      <c r="AL121" s="42"/>
      <c r="AM121" s="15"/>
      <c r="AN121" s="134"/>
      <c r="AO121" s="135"/>
      <c r="AP121" s="135"/>
      <c r="AQ121" s="136"/>
      <c r="AR121" s="176"/>
      <c r="AS121" s="176"/>
      <c r="AT121" s="2"/>
    </row>
    <row r="122" spans="1:47" ht="15.75" hidden="1" customHeight="1" outlineLevel="1" x14ac:dyDescent="0.2">
      <c r="A122" s="2"/>
      <c r="B122" s="128"/>
      <c r="C122" s="159" t="s">
        <v>23</v>
      </c>
      <c r="D122" s="160"/>
      <c r="E122" s="186"/>
      <c r="F122" s="162"/>
      <c r="G122" s="145"/>
      <c r="H122" s="146"/>
      <c r="I122" s="146"/>
      <c r="J122" s="146"/>
      <c r="K122" s="146"/>
      <c r="L122" s="147"/>
      <c r="M122" s="86"/>
      <c r="N122" s="87" t="str">
        <f>IF(G120="","",IF($X$19="✔",N120-1,""))</f>
        <v/>
      </c>
      <c r="O122" s="43" t="str">
        <f>IF(G120="","",IF($X$19="✔","か月）",""))</f>
        <v/>
      </c>
      <c r="P122" s="44"/>
      <c r="Q122" s="125"/>
      <c r="R122" s="126"/>
      <c r="S122" s="126"/>
      <c r="T122" s="127"/>
      <c r="U122" s="156"/>
      <c r="V122" s="157"/>
      <c r="W122" s="157"/>
      <c r="X122" s="157"/>
      <c r="Y122" s="158"/>
      <c r="Z122" s="58"/>
      <c r="AA122" s="59"/>
      <c r="AB122" s="59"/>
      <c r="AC122" s="59"/>
      <c r="AD122" s="13"/>
      <c r="AE122" s="21"/>
      <c r="AF122" s="12"/>
      <c r="AG122" s="12"/>
      <c r="AH122" s="12"/>
      <c r="AI122" s="13"/>
      <c r="AJ122" s="58"/>
      <c r="AK122" s="59"/>
      <c r="AL122" s="59"/>
      <c r="AM122" s="13"/>
      <c r="AN122" s="137"/>
      <c r="AO122" s="138"/>
      <c r="AP122" s="138"/>
      <c r="AQ122" s="139"/>
      <c r="AR122" s="176"/>
      <c r="AS122" s="176"/>
      <c r="AT122" s="2"/>
    </row>
    <row r="123" spans="1:47" ht="15.75" hidden="1" customHeight="1" outlineLevel="1" x14ac:dyDescent="0.2">
      <c r="A123" s="2"/>
      <c r="B123" s="128">
        <v>12</v>
      </c>
      <c r="C123" s="163"/>
      <c r="D123" s="164"/>
      <c r="E123" s="164"/>
      <c r="F123" s="165"/>
      <c r="G123" s="167" t="s">
        <v>8</v>
      </c>
      <c r="H123" s="168"/>
      <c r="I123" s="168"/>
      <c r="J123" s="168"/>
      <c r="K123" s="168"/>
      <c r="L123" s="169"/>
      <c r="M123" s="106" t="s">
        <v>61</v>
      </c>
      <c r="N123" s="107"/>
      <c r="O123" s="107"/>
      <c r="P123" s="108"/>
      <c r="Q123" s="113" t="s">
        <v>40</v>
      </c>
      <c r="R123" s="114"/>
      <c r="S123" s="114"/>
      <c r="T123" s="115"/>
      <c r="U123" s="170"/>
      <c r="V123" s="171"/>
      <c r="W123" s="171"/>
      <c r="X123" s="171"/>
      <c r="Y123" s="172"/>
      <c r="Z123" s="8"/>
      <c r="AA123" s="9"/>
      <c r="AB123" s="9"/>
      <c r="AC123" s="9"/>
      <c r="AD123" s="30"/>
      <c r="AE123" s="33"/>
      <c r="AF123" s="9"/>
      <c r="AG123" s="34"/>
      <c r="AH123" s="9"/>
      <c r="AI123" s="30"/>
      <c r="AJ123" s="35"/>
      <c r="AK123" s="36"/>
      <c r="AL123" s="36"/>
      <c r="AM123" s="30"/>
      <c r="AN123" s="173"/>
      <c r="AO123" s="174"/>
      <c r="AP123" s="174"/>
      <c r="AQ123" s="175"/>
      <c r="AR123" s="176"/>
      <c r="AS123" s="176"/>
      <c r="AT123" s="2"/>
    </row>
    <row r="124" spans="1:47" ht="15.75" hidden="1" customHeight="1" outlineLevel="1" x14ac:dyDescent="0.2">
      <c r="A124" s="2"/>
      <c r="B124" s="128"/>
      <c r="C124" s="166"/>
      <c r="D124" s="111"/>
      <c r="E124" s="111"/>
      <c r="F124" s="112"/>
      <c r="G124" s="142"/>
      <c r="H124" s="143"/>
      <c r="I124" s="143"/>
      <c r="J124" s="143"/>
      <c r="K124" s="143"/>
      <c r="L124" s="144"/>
      <c r="M124" s="97"/>
      <c r="N124" s="98"/>
      <c r="O124" s="98"/>
      <c r="P124" s="99"/>
      <c r="Q124" s="116"/>
      <c r="R124" s="117"/>
      <c r="S124" s="117"/>
      <c r="T124" s="118"/>
      <c r="U124" s="38"/>
      <c r="V124" s="177" t="str">
        <f>IF(V125="","",V125*W126)</f>
        <v/>
      </c>
      <c r="W124" s="177"/>
      <c r="X124" s="177"/>
      <c r="Y124" s="15" t="s">
        <v>3</v>
      </c>
      <c r="Z124" s="32"/>
      <c r="AA124" s="178" t="str">
        <f>IF(AA125="","",AA125*AB126)</f>
        <v/>
      </c>
      <c r="AB124" s="178"/>
      <c r="AC124" s="178"/>
      <c r="AD124" s="15" t="s">
        <v>3</v>
      </c>
      <c r="AE124" s="39"/>
      <c r="AF124" s="2" t="s">
        <v>84</v>
      </c>
      <c r="AG124" s="40"/>
      <c r="AH124" s="2"/>
      <c r="AI124" s="15"/>
      <c r="AJ124" s="41"/>
      <c r="AK124" s="42"/>
      <c r="AL124" s="42"/>
      <c r="AM124" s="15"/>
      <c r="AN124" s="134"/>
      <c r="AO124" s="135"/>
      <c r="AP124" s="135"/>
      <c r="AQ124" s="136"/>
      <c r="AR124" s="176"/>
      <c r="AS124" s="176"/>
      <c r="AT124" s="2"/>
      <c r="AU124" s="4">
        <f>YEAR($AU$1)*12+MONTH($AU$1)-YEAR(G124)*12-MONTH(G124)
-IF(DAY(G124+1)=1,IF(DAY($AU$1+1)&gt;1,1),IF(AND(DAY($AU$1+1)&gt;1,
 DAY($AU$1)&lt;DAY(G124)),1))</f>
        <v>0</v>
      </c>
    </row>
    <row r="125" spans="1:47" ht="15.75" hidden="1" customHeight="1" outlineLevel="1" x14ac:dyDescent="0.2">
      <c r="A125" s="2"/>
      <c r="B125" s="128"/>
      <c r="C125" s="166"/>
      <c r="D125" s="111"/>
      <c r="E125" s="111"/>
      <c r="F125" s="112"/>
      <c r="G125" s="142"/>
      <c r="H125" s="143"/>
      <c r="I125" s="143"/>
      <c r="J125" s="143"/>
      <c r="K125" s="143"/>
      <c r="L125" s="144"/>
      <c r="M125" s="100" t="s">
        <v>63</v>
      </c>
      <c r="N125" s="101"/>
      <c r="O125" s="101"/>
      <c r="P125" s="102"/>
      <c r="Q125" s="116"/>
      <c r="R125" s="117"/>
      <c r="S125" s="117"/>
      <c r="T125" s="118"/>
      <c r="U125" s="45" t="s">
        <v>6</v>
      </c>
      <c r="V125" s="179"/>
      <c r="W125" s="179"/>
      <c r="X125" s="180" t="s">
        <v>7</v>
      </c>
      <c r="Y125" s="181"/>
      <c r="Z125" s="32" t="s">
        <v>4</v>
      </c>
      <c r="AA125" s="179"/>
      <c r="AB125" s="179"/>
      <c r="AC125" s="180" t="s">
        <v>7</v>
      </c>
      <c r="AD125" s="181"/>
      <c r="AE125" s="32"/>
      <c r="AF125" s="182" t="str">
        <f>IF(AB126="","",8000*AB126)</f>
        <v/>
      </c>
      <c r="AG125" s="182"/>
      <c r="AH125" s="182"/>
      <c r="AI125" s="15" t="s">
        <v>3</v>
      </c>
      <c r="AJ125" s="41"/>
      <c r="AK125" s="42"/>
      <c r="AL125" s="42"/>
      <c r="AM125" s="15"/>
      <c r="AN125" s="134"/>
      <c r="AO125" s="135"/>
      <c r="AP125" s="135"/>
      <c r="AQ125" s="136"/>
      <c r="AR125" s="176"/>
      <c r="AS125" s="176"/>
      <c r="AT125" s="2"/>
    </row>
    <row r="126" spans="1:47" ht="15.75" hidden="1" customHeight="1" outlineLevel="1" x14ac:dyDescent="0.2">
      <c r="A126" s="25"/>
      <c r="B126" s="128"/>
      <c r="C126" s="166"/>
      <c r="D126" s="111"/>
      <c r="E126" s="111"/>
      <c r="F126" s="112"/>
      <c r="G126" s="145"/>
      <c r="H126" s="146"/>
      <c r="I126" s="146"/>
      <c r="J126" s="146"/>
      <c r="K126" s="146"/>
      <c r="L126" s="147"/>
      <c r="M126" s="103" t="str">
        <f>IF(M124="","",DATEDIF(M124,G124,"Y"))</f>
        <v/>
      </c>
      <c r="N126" s="104"/>
      <c r="O126" s="104"/>
      <c r="P126" s="105"/>
      <c r="Q126" s="116"/>
      <c r="R126" s="117"/>
      <c r="S126" s="117"/>
      <c r="T126" s="118"/>
      <c r="U126" s="46"/>
      <c r="V126" s="2"/>
      <c r="W126" s="88"/>
      <c r="X126" s="180" t="s">
        <v>18</v>
      </c>
      <c r="Y126" s="181"/>
      <c r="Z126" s="32"/>
      <c r="AA126" s="2"/>
      <c r="AB126" s="88"/>
      <c r="AC126" s="180" t="s">
        <v>18</v>
      </c>
      <c r="AD126" s="181"/>
      <c r="AE126" s="183"/>
      <c r="AF126" s="184"/>
      <c r="AG126" s="184"/>
      <c r="AH126" s="184"/>
      <c r="AI126" s="185"/>
      <c r="AJ126" s="41"/>
      <c r="AK126" s="148" t="str">
        <f>IF(AF128="","",ROUNDDOWN(MIN(AF125,AF128),-3))</f>
        <v/>
      </c>
      <c r="AL126" s="148"/>
      <c r="AM126" s="15" t="s">
        <v>3</v>
      </c>
      <c r="AN126" s="134"/>
      <c r="AO126" s="135"/>
      <c r="AP126" s="135"/>
      <c r="AQ126" s="136"/>
      <c r="AR126" s="176"/>
      <c r="AS126" s="176"/>
      <c r="AT126" s="2"/>
    </row>
    <row r="127" spans="1:47" ht="15.75" hidden="1" customHeight="1" outlineLevel="1" x14ac:dyDescent="0.2">
      <c r="A127" s="2"/>
      <c r="B127" s="128"/>
      <c r="C127" s="109" t="s">
        <v>12</v>
      </c>
      <c r="D127" s="110"/>
      <c r="E127" s="111"/>
      <c r="F127" s="112"/>
      <c r="G127" s="129" t="s">
        <v>80</v>
      </c>
      <c r="H127" s="130"/>
      <c r="I127" s="130"/>
      <c r="J127" s="130"/>
      <c r="K127" s="130"/>
      <c r="L127" s="131"/>
      <c r="M127" s="84"/>
      <c r="N127" s="62"/>
      <c r="O127" s="62"/>
      <c r="P127" s="85"/>
      <c r="Q127" s="119"/>
      <c r="R127" s="120"/>
      <c r="S127" s="120"/>
      <c r="T127" s="121"/>
      <c r="U127" s="47"/>
      <c r="V127" s="48"/>
      <c r="W127" s="48"/>
      <c r="X127" s="48"/>
      <c r="Y127" s="49"/>
      <c r="Z127" s="32"/>
      <c r="AA127" s="2"/>
      <c r="AB127" s="2"/>
      <c r="AC127" s="2"/>
      <c r="AD127" s="15"/>
      <c r="AE127" s="50"/>
      <c r="AF127" s="132" t="s">
        <v>39</v>
      </c>
      <c r="AG127" s="132"/>
      <c r="AH127" s="132"/>
      <c r="AI127" s="133"/>
      <c r="AK127" s="42"/>
      <c r="AL127" s="42"/>
      <c r="AM127" s="15"/>
      <c r="AN127" s="134"/>
      <c r="AO127" s="135"/>
      <c r="AP127" s="135"/>
      <c r="AQ127" s="136"/>
      <c r="AR127" s="176"/>
      <c r="AS127" s="176"/>
      <c r="AT127" s="2"/>
    </row>
    <row r="128" spans="1:47" ht="14" hidden="1" customHeight="1" outlineLevel="1" x14ac:dyDescent="0.2">
      <c r="A128" s="2"/>
      <c r="B128" s="128"/>
      <c r="C128" s="140"/>
      <c r="D128" s="141"/>
      <c r="E128" s="51"/>
      <c r="F128" s="52"/>
      <c r="G128" s="142"/>
      <c r="H128" s="143"/>
      <c r="I128" s="143"/>
      <c r="J128" s="143"/>
      <c r="K128" s="143"/>
      <c r="L128" s="144"/>
      <c r="M128" s="32"/>
      <c r="N128" s="2" t="str">
        <f>IF(G128="","",DATEDIF(G128,$M$29,"m")+1)</f>
        <v/>
      </c>
      <c r="O128" s="2" t="s">
        <v>19</v>
      </c>
      <c r="P128" s="37"/>
      <c r="Q128" s="122"/>
      <c r="R128" s="123"/>
      <c r="S128" s="123"/>
      <c r="T128" s="124"/>
      <c r="U128" s="53" t="s">
        <v>21</v>
      </c>
      <c r="V128" s="54"/>
      <c r="W128" s="54"/>
      <c r="X128" s="54"/>
      <c r="Y128" s="55"/>
      <c r="Z128" s="41"/>
      <c r="AA128" s="42"/>
      <c r="AB128" s="42"/>
      <c r="AC128" s="42"/>
      <c r="AD128" s="15"/>
      <c r="AE128" s="32"/>
      <c r="AF128" s="148" t="str">
        <f>IF(AA124="","",ROUNDDOWN(AA124/2,0))</f>
        <v/>
      </c>
      <c r="AG128" s="148"/>
      <c r="AH128" s="148"/>
      <c r="AI128" s="15" t="s">
        <v>3</v>
      </c>
      <c r="AJ128" s="41"/>
      <c r="AK128" s="42"/>
      <c r="AL128" s="42"/>
      <c r="AM128" s="15"/>
      <c r="AN128" s="134"/>
      <c r="AO128" s="135"/>
      <c r="AP128" s="135"/>
      <c r="AQ128" s="136"/>
      <c r="AR128" s="176"/>
      <c r="AS128" s="176"/>
      <c r="AT128" s="2"/>
    </row>
    <row r="129" spans="1:47" ht="15.75" hidden="1" customHeight="1" outlineLevel="1" x14ac:dyDescent="0.2">
      <c r="A129" s="2"/>
      <c r="B129" s="128"/>
      <c r="C129" s="149" t="s">
        <v>20</v>
      </c>
      <c r="D129" s="150"/>
      <c r="E129" s="151"/>
      <c r="F129" s="152"/>
      <c r="G129" s="142"/>
      <c r="H129" s="143"/>
      <c r="I129" s="143"/>
      <c r="J129" s="143"/>
      <c r="K129" s="143"/>
      <c r="L129" s="144"/>
      <c r="M129" s="57" t="str">
        <f>IF(G128="","",IF($X$19="✔","（翌月払いのため",""))</f>
        <v/>
      </c>
      <c r="N129" s="2"/>
      <c r="O129" s="2"/>
      <c r="P129" s="37"/>
      <c r="Q129" s="122"/>
      <c r="R129" s="123"/>
      <c r="S129" s="123"/>
      <c r="T129" s="124"/>
      <c r="U129" s="153"/>
      <c r="V129" s="154"/>
      <c r="W129" s="154"/>
      <c r="X129" s="154"/>
      <c r="Y129" s="155"/>
      <c r="Z129" s="41"/>
      <c r="AA129" s="42"/>
      <c r="AB129" s="42"/>
      <c r="AC129" s="42"/>
      <c r="AD129" s="15"/>
      <c r="AE129" s="32"/>
      <c r="AF129" s="56"/>
      <c r="AG129" s="57"/>
      <c r="AH129" s="57"/>
      <c r="AI129" s="15"/>
      <c r="AJ129" s="41"/>
      <c r="AK129" s="42"/>
      <c r="AL129" s="42"/>
      <c r="AM129" s="15"/>
      <c r="AN129" s="134"/>
      <c r="AO129" s="135"/>
      <c r="AP129" s="135"/>
      <c r="AQ129" s="136"/>
      <c r="AR129" s="176"/>
      <c r="AS129" s="176"/>
      <c r="AT129" s="2"/>
    </row>
    <row r="130" spans="1:47" ht="15.75" hidden="1" customHeight="1" outlineLevel="1" x14ac:dyDescent="0.2">
      <c r="A130" s="2"/>
      <c r="B130" s="128"/>
      <c r="C130" s="159" t="s">
        <v>23</v>
      </c>
      <c r="D130" s="160"/>
      <c r="E130" s="161" t="s">
        <v>17</v>
      </c>
      <c r="F130" s="162"/>
      <c r="G130" s="145"/>
      <c r="H130" s="146"/>
      <c r="I130" s="146"/>
      <c r="J130" s="146"/>
      <c r="K130" s="146"/>
      <c r="L130" s="147"/>
      <c r="M130" s="86"/>
      <c r="N130" s="87" t="str">
        <f>IF(G128="","",IF($X$19="✔",N128-1,""))</f>
        <v/>
      </c>
      <c r="O130" s="43" t="str">
        <f>IF(G128="","",IF($X$19="✔","か月）",""))</f>
        <v/>
      </c>
      <c r="P130" s="44"/>
      <c r="Q130" s="125"/>
      <c r="R130" s="126"/>
      <c r="S130" s="126"/>
      <c r="T130" s="127"/>
      <c r="U130" s="156"/>
      <c r="V130" s="157"/>
      <c r="W130" s="157"/>
      <c r="X130" s="157"/>
      <c r="Y130" s="158"/>
      <c r="Z130" s="58"/>
      <c r="AA130" s="59"/>
      <c r="AB130" s="59"/>
      <c r="AC130" s="59"/>
      <c r="AD130" s="13"/>
      <c r="AE130" s="21"/>
      <c r="AF130" s="12"/>
      <c r="AG130" s="12"/>
      <c r="AH130" s="12"/>
      <c r="AI130" s="13"/>
      <c r="AJ130" s="58"/>
      <c r="AK130" s="59"/>
      <c r="AL130" s="59"/>
      <c r="AM130" s="13"/>
      <c r="AN130" s="137"/>
      <c r="AO130" s="138"/>
      <c r="AP130" s="138"/>
      <c r="AQ130" s="139"/>
      <c r="AR130" s="176"/>
      <c r="AS130" s="176"/>
      <c r="AT130" s="2"/>
    </row>
    <row r="131" spans="1:47" ht="15.75" hidden="1" customHeight="1" outlineLevel="1" x14ac:dyDescent="0.2">
      <c r="A131" s="2"/>
      <c r="B131" s="128">
        <v>13</v>
      </c>
      <c r="C131" s="163"/>
      <c r="D131" s="164"/>
      <c r="E131" s="164"/>
      <c r="F131" s="165"/>
      <c r="G131" s="167" t="s">
        <v>8</v>
      </c>
      <c r="H131" s="168"/>
      <c r="I131" s="168"/>
      <c r="J131" s="168"/>
      <c r="K131" s="168"/>
      <c r="L131" s="169"/>
      <c r="M131" s="106" t="s">
        <v>61</v>
      </c>
      <c r="N131" s="107"/>
      <c r="O131" s="107"/>
      <c r="P131" s="108"/>
      <c r="Q131" s="113" t="s">
        <v>40</v>
      </c>
      <c r="R131" s="114"/>
      <c r="S131" s="114"/>
      <c r="T131" s="115"/>
      <c r="U131" s="170"/>
      <c r="V131" s="171"/>
      <c r="W131" s="171"/>
      <c r="X131" s="171"/>
      <c r="Y131" s="172"/>
      <c r="Z131" s="8"/>
      <c r="AA131" s="9"/>
      <c r="AB131" s="9"/>
      <c r="AC131" s="9"/>
      <c r="AD131" s="30"/>
      <c r="AE131" s="33"/>
      <c r="AF131" s="9"/>
      <c r="AG131" s="34"/>
      <c r="AH131" s="9"/>
      <c r="AI131" s="30"/>
      <c r="AJ131" s="35"/>
      <c r="AK131" s="36"/>
      <c r="AL131" s="36"/>
      <c r="AM131" s="30"/>
      <c r="AN131" s="173"/>
      <c r="AO131" s="174"/>
      <c r="AP131" s="174"/>
      <c r="AQ131" s="175"/>
      <c r="AR131" s="176"/>
      <c r="AS131" s="176"/>
      <c r="AT131" s="2"/>
    </row>
    <row r="132" spans="1:47" ht="15.75" hidden="1" customHeight="1" outlineLevel="1" x14ac:dyDescent="0.2">
      <c r="A132" s="2"/>
      <c r="B132" s="128"/>
      <c r="C132" s="166"/>
      <c r="D132" s="111"/>
      <c r="E132" s="111"/>
      <c r="F132" s="112"/>
      <c r="G132" s="142"/>
      <c r="H132" s="143"/>
      <c r="I132" s="143"/>
      <c r="J132" s="143"/>
      <c r="K132" s="143"/>
      <c r="L132" s="144"/>
      <c r="M132" s="97"/>
      <c r="N132" s="98"/>
      <c r="O132" s="98"/>
      <c r="P132" s="99"/>
      <c r="Q132" s="116"/>
      <c r="R132" s="117"/>
      <c r="S132" s="117"/>
      <c r="T132" s="118"/>
      <c r="U132" s="38"/>
      <c r="V132" s="177" t="str">
        <f>IF(V133="","",V133*W134)</f>
        <v/>
      </c>
      <c r="W132" s="177"/>
      <c r="X132" s="177"/>
      <c r="Y132" s="15" t="s">
        <v>3</v>
      </c>
      <c r="Z132" s="32"/>
      <c r="AA132" s="178" t="str">
        <f>IF(AA133="","",AA133*AB134)</f>
        <v/>
      </c>
      <c r="AB132" s="178"/>
      <c r="AC132" s="178"/>
      <c r="AD132" s="15" t="s">
        <v>3</v>
      </c>
      <c r="AE132" s="39"/>
      <c r="AF132" s="2" t="s">
        <v>84</v>
      </c>
      <c r="AG132" s="40"/>
      <c r="AH132" s="2"/>
      <c r="AI132" s="15"/>
      <c r="AJ132" s="41"/>
      <c r="AK132" s="42"/>
      <c r="AL132" s="42"/>
      <c r="AM132" s="15"/>
      <c r="AN132" s="134"/>
      <c r="AO132" s="135"/>
      <c r="AP132" s="135"/>
      <c r="AQ132" s="136"/>
      <c r="AR132" s="176"/>
      <c r="AS132" s="176"/>
      <c r="AT132" s="2"/>
      <c r="AU132" s="4">
        <f>YEAR($AU$1)*12+MONTH($AU$1)-YEAR(G132)*12-MONTH(G132)
-IF(DAY(G132+1)=1,IF(DAY($AU$1+1)&gt;1,1),IF(AND(DAY($AU$1+1)&gt;1,
 DAY($AU$1)&lt;DAY(G132)),1))</f>
        <v>0</v>
      </c>
    </row>
    <row r="133" spans="1:47" ht="15.75" hidden="1" customHeight="1" outlineLevel="1" x14ac:dyDescent="0.2">
      <c r="A133" s="2"/>
      <c r="B133" s="128"/>
      <c r="C133" s="166"/>
      <c r="D133" s="111"/>
      <c r="E133" s="111"/>
      <c r="F133" s="112"/>
      <c r="G133" s="142"/>
      <c r="H133" s="143"/>
      <c r="I133" s="143"/>
      <c r="J133" s="143"/>
      <c r="K133" s="143"/>
      <c r="L133" s="144"/>
      <c r="M133" s="100" t="s">
        <v>63</v>
      </c>
      <c r="N133" s="101"/>
      <c r="O133" s="101"/>
      <c r="P133" s="102"/>
      <c r="Q133" s="116"/>
      <c r="R133" s="117"/>
      <c r="S133" s="117"/>
      <c r="T133" s="118"/>
      <c r="U133" s="45" t="s">
        <v>6</v>
      </c>
      <c r="V133" s="179"/>
      <c r="W133" s="179"/>
      <c r="X133" s="180" t="s">
        <v>7</v>
      </c>
      <c r="Y133" s="181"/>
      <c r="Z133" s="32" t="s">
        <v>4</v>
      </c>
      <c r="AA133" s="179"/>
      <c r="AB133" s="179"/>
      <c r="AC133" s="180" t="s">
        <v>7</v>
      </c>
      <c r="AD133" s="181"/>
      <c r="AE133" s="32"/>
      <c r="AF133" s="182" t="str">
        <f>IF(AB134="","",8000*AB134)</f>
        <v/>
      </c>
      <c r="AG133" s="182"/>
      <c r="AH133" s="182"/>
      <c r="AI133" s="15" t="s">
        <v>3</v>
      </c>
      <c r="AJ133" s="41"/>
      <c r="AK133" s="42"/>
      <c r="AL133" s="42"/>
      <c r="AM133" s="15"/>
      <c r="AN133" s="134"/>
      <c r="AO133" s="135"/>
      <c r="AP133" s="135"/>
      <c r="AQ133" s="136"/>
      <c r="AR133" s="176"/>
      <c r="AS133" s="176"/>
      <c r="AT133" s="2"/>
    </row>
    <row r="134" spans="1:47" ht="15.75" hidden="1" customHeight="1" outlineLevel="1" x14ac:dyDescent="0.2">
      <c r="A134" s="25"/>
      <c r="B134" s="128"/>
      <c r="C134" s="166"/>
      <c r="D134" s="111"/>
      <c r="E134" s="111"/>
      <c r="F134" s="112"/>
      <c r="G134" s="145"/>
      <c r="H134" s="146"/>
      <c r="I134" s="146"/>
      <c r="J134" s="146"/>
      <c r="K134" s="146"/>
      <c r="L134" s="147"/>
      <c r="M134" s="103" t="str">
        <f>IF(M132="","",DATEDIF(M132,G132,"Y"))</f>
        <v/>
      </c>
      <c r="N134" s="104"/>
      <c r="O134" s="104"/>
      <c r="P134" s="105"/>
      <c r="Q134" s="116"/>
      <c r="R134" s="117"/>
      <c r="S134" s="117"/>
      <c r="T134" s="118"/>
      <c r="U134" s="46"/>
      <c r="V134" s="2"/>
      <c r="W134" s="88"/>
      <c r="X134" s="180" t="s">
        <v>18</v>
      </c>
      <c r="Y134" s="181"/>
      <c r="Z134" s="32"/>
      <c r="AA134" s="2"/>
      <c r="AB134" s="88"/>
      <c r="AC134" s="180" t="s">
        <v>18</v>
      </c>
      <c r="AD134" s="181"/>
      <c r="AE134" s="183"/>
      <c r="AF134" s="184"/>
      <c r="AG134" s="184"/>
      <c r="AH134" s="184"/>
      <c r="AI134" s="185"/>
      <c r="AJ134" s="41"/>
      <c r="AK134" s="148" t="str">
        <f>IF(AF136="","",ROUNDDOWN(MIN(AF133,AF136),-3))</f>
        <v/>
      </c>
      <c r="AL134" s="148"/>
      <c r="AM134" s="15" t="s">
        <v>3</v>
      </c>
      <c r="AN134" s="134"/>
      <c r="AO134" s="135"/>
      <c r="AP134" s="135"/>
      <c r="AQ134" s="136"/>
      <c r="AR134" s="176"/>
      <c r="AS134" s="176"/>
      <c r="AT134" s="2"/>
    </row>
    <row r="135" spans="1:47" ht="15.75" hidden="1" customHeight="1" outlineLevel="1" x14ac:dyDescent="0.2">
      <c r="A135" s="2"/>
      <c r="B135" s="128"/>
      <c r="C135" s="109" t="s">
        <v>12</v>
      </c>
      <c r="D135" s="110"/>
      <c r="E135" s="111"/>
      <c r="F135" s="112"/>
      <c r="G135" s="129" t="s">
        <v>80</v>
      </c>
      <c r="H135" s="130"/>
      <c r="I135" s="130"/>
      <c r="J135" s="130"/>
      <c r="K135" s="130"/>
      <c r="L135" s="131"/>
      <c r="M135" s="84"/>
      <c r="N135" s="62"/>
      <c r="O135" s="62"/>
      <c r="P135" s="85"/>
      <c r="Q135" s="119"/>
      <c r="R135" s="120"/>
      <c r="S135" s="120"/>
      <c r="T135" s="121"/>
      <c r="U135" s="47"/>
      <c r="V135" s="48"/>
      <c r="W135" s="48"/>
      <c r="X135" s="48"/>
      <c r="Y135" s="49"/>
      <c r="Z135" s="32"/>
      <c r="AA135" s="2"/>
      <c r="AB135" s="2"/>
      <c r="AC135" s="2"/>
      <c r="AD135" s="15"/>
      <c r="AE135" s="50"/>
      <c r="AF135" s="132" t="s">
        <v>39</v>
      </c>
      <c r="AG135" s="132"/>
      <c r="AH135" s="132"/>
      <c r="AI135" s="133"/>
      <c r="AK135" s="42"/>
      <c r="AL135" s="42"/>
      <c r="AM135" s="15"/>
      <c r="AN135" s="134"/>
      <c r="AO135" s="135"/>
      <c r="AP135" s="135"/>
      <c r="AQ135" s="136"/>
      <c r="AR135" s="176"/>
      <c r="AS135" s="176"/>
      <c r="AT135" s="2"/>
    </row>
    <row r="136" spans="1:47" ht="14" hidden="1" customHeight="1" outlineLevel="1" x14ac:dyDescent="0.2">
      <c r="A136" s="2"/>
      <c r="B136" s="128"/>
      <c r="C136" s="140"/>
      <c r="D136" s="141"/>
      <c r="E136" s="51"/>
      <c r="F136" s="52"/>
      <c r="G136" s="142"/>
      <c r="H136" s="143"/>
      <c r="I136" s="143"/>
      <c r="J136" s="143"/>
      <c r="K136" s="143"/>
      <c r="L136" s="144"/>
      <c r="M136" s="32"/>
      <c r="N136" s="2" t="str">
        <f>IF(G136="","",DATEDIF(G136,$M$29,"m")+1)</f>
        <v/>
      </c>
      <c r="O136" s="2" t="s">
        <v>19</v>
      </c>
      <c r="P136" s="37"/>
      <c r="Q136" s="122"/>
      <c r="R136" s="123"/>
      <c r="S136" s="123"/>
      <c r="T136" s="124"/>
      <c r="U136" s="53" t="s">
        <v>21</v>
      </c>
      <c r="V136" s="54"/>
      <c r="W136" s="54"/>
      <c r="X136" s="54"/>
      <c r="Y136" s="55"/>
      <c r="Z136" s="41"/>
      <c r="AA136" s="42"/>
      <c r="AB136" s="42"/>
      <c r="AC136" s="42"/>
      <c r="AD136" s="15"/>
      <c r="AE136" s="32"/>
      <c r="AF136" s="148" t="str">
        <f>IF(AA132="","",ROUNDDOWN(AA132/2,0))</f>
        <v/>
      </c>
      <c r="AG136" s="148"/>
      <c r="AH136" s="148"/>
      <c r="AI136" s="15" t="s">
        <v>3</v>
      </c>
      <c r="AJ136" s="41"/>
      <c r="AK136" s="42"/>
      <c r="AL136" s="42"/>
      <c r="AM136" s="15"/>
      <c r="AN136" s="134"/>
      <c r="AO136" s="135"/>
      <c r="AP136" s="135"/>
      <c r="AQ136" s="136"/>
      <c r="AR136" s="176"/>
      <c r="AS136" s="176"/>
      <c r="AT136" s="2"/>
    </row>
    <row r="137" spans="1:47" ht="15.75" hidden="1" customHeight="1" outlineLevel="1" x14ac:dyDescent="0.2">
      <c r="A137" s="2"/>
      <c r="B137" s="128"/>
      <c r="C137" s="149" t="s">
        <v>20</v>
      </c>
      <c r="D137" s="150"/>
      <c r="E137" s="151"/>
      <c r="F137" s="152"/>
      <c r="G137" s="142"/>
      <c r="H137" s="143"/>
      <c r="I137" s="143"/>
      <c r="J137" s="143"/>
      <c r="K137" s="143"/>
      <c r="L137" s="144"/>
      <c r="M137" s="57" t="str">
        <f>IF(G136="","",IF($X$19="✔","（翌月払いのため",""))</f>
        <v/>
      </c>
      <c r="N137" s="2"/>
      <c r="O137" s="2"/>
      <c r="P137" s="37"/>
      <c r="Q137" s="122"/>
      <c r="R137" s="123"/>
      <c r="S137" s="123"/>
      <c r="T137" s="124"/>
      <c r="U137" s="153"/>
      <c r="V137" s="154"/>
      <c r="W137" s="154"/>
      <c r="X137" s="154"/>
      <c r="Y137" s="155"/>
      <c r="Z137" s="41"/>
      <c r="AA137" s="42"/>
      <c r="AB137" s="42"/>
      <c r="AC137" s="42"/>
      <c r="AD137" s="15"/>
      <c r="AE137" s="32"/>
      <c r="AF137" s="56"/>
      <c r="AG137" s="57"/>
      <c r="AH137" s="57"/>
      <c r="AI137" s="15"/>
      <c r="AJ137" s="41"/>
      <c r="AK137" s="42"/>
      <c r="AL137" s="42"/>
      <c r="AM137" s="15"/>
      <c r="AN137" s="134"/>
      <c r="AO137" s="135"/>
      <c r="AP137" s="135"/>
      <c r="AQ137" s="136"/>
      <c r="AR137" s="176"/>
      <c r="AS137" s="176"/>
      <c r="AT137" s="2"/>
    </row>
    <row r="138" spans="1:47" ht="15.75" hidden="1" customHeight="1" outlineLevel="1" x14ac:dyDescent="0.2">
      <c r="A138" s="2"/>
      <c r="B138" s="128"/>
      <c r="C138" s="159" t="s">
        <v>23</v>
      </c>
      <c r="D138" s="160"/>
      <c r="E138" s="161" t="s">
        <v>17</v>
      </c>
      <c r="F138" s="162"/>
      <c r="G138" s="145"/>
      <c r="H138" s="146"/>
      <c r="I138" s="146"/>
      <c r="J138" s="146"/>
      <c r="K138" s="146"/>
      <c r="L138" s="147"/>
      <c r="M138" s="86"/>
      <c r="N138" s="87" t="str">
        <f>IF(G136="","",IF($X$19="✔",N136-1,""))</f>
        <v/>
      </c>
      <c r="O138" s="43" t="str">
        <f>IF(G136="","",IF($X$19="✔","か月）",""))</f>
        <v/>
      </c>
      <c r="P138" s="44"/>
      <c r="Q138" s="125"/>
      <c r="R138" s="126"/>
      <c r="S138" s="126"/>
      <c r="T138" s="127"/>
      <c r="U138" s="156"/>
      <c r="V138" s="157"/>
      <c r="W138" s="157"/>
      <c r="X138" s="157"/>
      <c r="Y138" s="158"/>
      <c r="Z138" s="58"/>
      <c r="AA138" s="59"/>
      <c r="AB138" s="59"/>
      <c r="AC138" s="59"/>
      <c r="AD138" s="13"/>
      <c r="AE138" s="21"/>
      <c r="AF138" s="12"/>
      <c r="AG138" s="12"/>
      <c r="AH138" s="12"/>
      <c r="AI138" s="13"/>
      <c r="AJ138" s="58"/>
      <c r="AK138" s="59"/>
      <c r="AL138" s="59"/>
      <c r="AM138" s="13"/>
      <c r="AN138" s="137"/>
      <c r="AO138" s="138"/>
      <c r="AP138" s="138"/>
      <c r="AQ138" s="139"/>
      <c r="AR138" s="176"/>
      <c r="AS138" s="176"/>
      <c r="AT138" s="2"/>
    </row>
    <row r="139" spans="1:47" ht="15.75" hidden="1" customHeight="1" outlineLevel="1" x14ac:dyDescent="0.2">
      <c r="A139" s="2"/>
      <c r="B139" s="128">
        <v>14</v>
      </c>
      <c r="C139" s="163"/>
      <c r="D139" s="164"/>
      <c r="E139" s="164"/>
      <c r="F139" s="165"/>
      <c r="G139" s="167" t="s">
        <v>8</v>
      </c>
      <c r="H139" s="168"/>
      <c r="I139" s="168"/>
      <c r="J139" s="168"/>
      <c r="K139" s="168"/>
      <c r="L139" s="169"/>
      <c r="M139" s="106" t="s">
        <v>61</v>
      </c>
      <c r="N139" s="107"/>
      <c r="O139" s="107"/>
      <c r="P139" s="108"/>
      <c r="Q139" s="113" t="s">
        <v>40</v>
      </c>
      <c r="R139" s="114"/>
      <c r="S139" s="114"/>
      <c r="T139" s="115"/>
      <c r="U139" s="170"/>
      <c r="V139" s="171"/>
      <c r="W139" s="171"/>
      <c r="X139" s="171"/>
      <c r="Y139" s="172"/>
      <c r="Z139" s="8"/>
      <c r="AA139" s="9"/>
      <c r="AB139" s="9"/>
      <c r="AC139" s="9"/>
      <c r="AD139" s="30"/>
      <c r="AE139" s="33"/>
      <c r="AF139" s="9"/>
      <c r="AG139" s="34"/>
      <c r="AH139" s="9"/>
      <c r="AI139" s="30"/>
      <c r="AJ139" s="35"/>
      <c r="AK139" s="36"/>
      <c r="AL139" s="36"/>
      <c r="AM139" s="30"/>
      <c r="AN139" s="173"/>
      <c r="AO139" s="174"/>
      <c r="AP139" s="174"/>
      <c r="AQ139" s="175"/>
      <c r="AR139" s="176"/>
      <c r="AS139" s="176"/>
      <c r="AT139" s="2"/>
    </row>
    <row r="140" spans="1:47" ht="15.75" hidden="1" customHeight="1" outlineLevel="1" x14ac:dyDescent="0.2">
      <c r="A140" s="2"/>
      <c r="B140" s="128"/>
      <c r="C140" s="166"/>
      <c r="D140" s="111"/>
      <c r="E140" s="111"/>
      <c r="F140" s="112"/>
      <c r="G140" s="142"/>
      <c r="H140" s="143"/>
      <c r="I140" s="143"/>
      <c r="J140" s="143"/>
      <c r="K140" s="143"/>
      <c r="L140" s="144"/>
      <c r="M140" s="97"/>
      <c r="N140" s="98"/>
      <c r="O140" s="98"/>
      <c r="P140" s="99"/>
      <c r="Q140" s="116"/>
      <c r="R140" s="117"/>
      <c r="S140" s="117"/>
      <c r="T140" s="118"/>
      <c r="U140" s="38"/>
      <c r="V140" s="177" t="str">
        <f>IF(V141="","",V141*W142)</f>
        <v/>
      </c>
      <c r="W140" s="177"/>
      <c r="X140" s="177"/>
      <c r="Y140" s="15" t="s">
        <v>3</v>
      </c>
      <c r="Z140" s="32"/>
      <c r="AA140" s="178" t="str">
        <f>IF(AA141="","",AA141*AB142)</f>
        <v/>
      </c>
      <c r="AB140" s="178"/>
      <c r="AC140" s="178"/>
      <c r="AD140" s="15" t="s">
        <v>3</v>
      </c>
      <c r="AE140" s="39"/>
      <c r="AF140" s="2" t="s">
        <v>84</v>
      </c>
      <c r="AG140" s="40"/>
      <c r="AH140" s="2"/>
      <c r="AI140" s="15"/>
      <c r="AJ140" s="41"/>
      <c r="AK140" s="42"/>
      <c r="AL140" s="42"/>
      <c r="AM140" s="15"/>
      <c r="AN140" s="134"/>
      <c r="AO140" s="135"/>
      <c r="AP140" s="135"/>
      <c r="AQ140" s="136"/>
      <c r="AR140" s="176"/>
      <c r="AS140" s="176"/>
      <c r="AT140" s="2"/>
      <c r="AU140" s="4">
        <f>YEAR($AU$1)*12+MONTH($AU$1)-YEAR(G140)*12-MONTH(G140)
-IF(DAY(G140+1)=1,IF(DAY($AU$1+1)&gt;1,1),IF(AND(DAY($AU$1+1)&gt;1,
 DAY($AU$1)&lt;DAY(G140)),1))</f>
        <v>0</v>
      </c>
    </row>
    <row r="141" spans="1:47" ht="15.75" hidden="1" customHeight="1" outlineLevel="1" x14ac:dyDescent="0.2">
      <c r="A141" s="2"/>
      <c r="B141" s="128"/>
      <c r="C141" s="166"/>
      <c r="D141" s="111"/>
      <c r="E141" s="111"/>
      <c r="F141" s="112"/>
      <c r="G141" s="142"/>
      <c r="H141" s="143"/>
      <c r="I141" s="143"/>
      <c r="J141" s="143"/>
      <c r="K141" s="143"/>
      <c r="L141" s="144"/>
      <c r="M141" s="100" t="s">
        <v>63</v>
      </c>
      <c r="N141" s="101"/>
      <c r="O141" s="101"/>
      <c r="P141" s="102"/>
      <c r="Q141" s="116"/>
      <c r="R141" s="117"/>
      <c r="S141" s="117"/>
      <c r="T141" s="118"/>
      <c r="U141" s="45" t="s">
        <v>6</v>
      </c>
      <c r="V141" s="179"/>
      <c r="W141" s="179"/>
      <c r="X141" s="180" t="s">
        <v>7</v>
      </c>
      <c r="Y141" s="181"/>
      <c r="Z141" s="32" t="s">
        <v>4</v>
      </c>
      <c r="AA141" s="179"/>
      <c r="AB141" s="179"/>
      <c r="AC141" s="180" t="s">
        <v>7</v>
      </c>
      <c r="AD141" s="181"/>
      <c r="AE141" s="32"/>
      <c r="AF141" s="182" t="str">
        <f>IF(AB142="","",8000*AB142)</f>
        <v/>
      </c>
      <c r="AG141" s="182"/>
      <c r="AH141" s="182"/>
      <c r="AI141" s="15" t="s">
        <v>3</v>
      </c>
      <c r="AJ141" s="41"/>
      <c r="AK141" s="42"/>
      <c r="AL141" s="42"/>
      <c r="AM141" s="15"/>
      <c r="AN141" s="134"/>
      <c r="AO141" s="135"/>
      <c r="AP141" s="135"/>
      <c r="AQ141" s="136"/>
      <c r="AR141" s="176"/>
      <c r="AS141" s="176"/>
      <c r="AT141" s="2"/>
    </row>
    <row r="142" spans="1:47" ht="15.75" hidden="1" customHeight="1" outlineLevel="1" x14ac:dyDescent="0.2">
      <c r="A142" s="25"/>
      <c r="B142" s="128"/>
      <c r="C142" s="166"/>
      <c r="D142" s="111"/>
      <c r="E142" s="111"/>
      <c r="F142" s="112"/>
      <c r="G142" s="145"/>
      <c r="H142" s="146"/>
      <c r="I142" s="146"/>
      <c r="J142" s="146"/>
      <c r="K142" s="146"/>
      <c r="L142" s="147"/>
      <c r="M142" s="103" t="str">
        <f>IF(M140="","",DATEDIF(M140,G140,"Y"))</f>
        <v/>
      </c>
      <c r="N142" s="104"/>
      <c r="O142" s="104"/>
      <c r="P142" s="105"/>
      <c r="Q142" s="116"/>
      <c r="R142" s="117"/>
      <c r="S142" s="117"/>
      <c r="T142" s="118"/>
      <c r="U142" s="46"/>
      <c r="V142" s="2"/>
      <c r="W142" s="88"/>
      <c r="X142" s="180" t="s">
        <v>18</v>
      </c>
      <c r="Y142" s="181"/>
      <c r="Z142" s="32"/>
      <c r="AA142" s="2"/>
      <c r="AB142" s="88"/>
      <c r="AC142" s="180" t="s">
        <v>18</v>
      </c>
      <c r="AD142" s="181"/>
      <c r="AE142" s="183"/>
      <c r="AF142" s="184"/>
      <c r="AG142" s="184"/>
      <c r="AH142" s="184"/>
      <c r="AI142" s="185"/>
      <c r="AJ142" s="41"/>
      <c r="AK142" s="148" t="str">
        <f>IF(AF144="","",ROUNDDOWN(MIN(AF141,AF144),-3))</f>
        <v/>
      </c>
      <c r="AL142" s="148"/>
      <c r="AM142" s="15" t="s">
        <v>3</v>
      </c>
      <c r="AN142" s="134"/>
      <c r="AO142" s="135"/>
      <c r="AP142" s="135"/>
      <c r="AQ142" s="136"/>
      <c r="AR142" s="176"/>
      <c r="AS142" s="176"/>
      <c r="AT142" s="2"/>
    </row>
    <row r="143" spans="1:47" ht="15.75" hidden="1" customHeight="1" outlineLevel="1" x14ac:dyDescent="0.2">
      <c r="A143" s="2"/>
      <c r="B143" s="128"/>
      <c r="C143" s="109" t="s">
        <v>12</v>
      </c>
      <c r="D143" s="110"/>
      <c r="E143" s="111"/>
      <c r="F143" s="112"/>
      <c r="G143" s="129" t="s">
        <v>80</v>
      </c>
      <c r="H143" s="130"/>
      <c r="I143" s="130"/>
      <c r="J143" s="130"/>
      <c r="K143" s="130"/>
      <c r="L143" s="131"/>
      <c r="M143" s="84"/>
      <c r="N143" s="62"/>
      <c r="O143" s="62"/>
      <c r="P143" s="85"/>
      <c r="Q143" s="119"/>
      <c r="R143" s="120"/>
      <c r="S143" s="120"/>
      <c r="T143" s="121"/>
      <c r="U143" s="47"/>
      <c r="V143" s="48"/>
      <c r="W143" s="48"/>
      <c r="X143" s="48"/>
      <c r="Y143" s="49"/>
      <c r="Z143" s="32"/>
      <c r="AA143" s="2"/>
      <c r="AB143" s="2"/>
      <c r="AC143" s="2"/>
      <c r="AD143" s="15"/>
      <c r="AE143" s="50"/>
      <c r="AF143" s="132" t="s">
        <v>39</v>
      </c>
      <c r="AG143" s="132"/>
      <c r="AH143" s="132"/>
      <c r="AI143" s="133"/>
      <c r="AK143" s="42"/>
      <c r="AL143" s="42"/>
      <c r="AM143" s="15"/>
      <c r="AN143" s="134"/>
      <c r="AO143" s="135"/>
      <c r="AP143" s="135"/>
      <c r="AQ143" s="136"/>
      <c r="AR143" s="176"/>
      <c r="AS143" s="176"/>
      <c r="AT143" s="2"/>
    </row>
    <row r="144" spans="1:47" ht="14" hidden="1" customHeight="1" outlineLevel="1" x14ac:dyDescent="0.2">
      <c r="A144" s="2"/>
      <c r="B144" s="128"/>
      <c r="C144" s="140"/>
      <c r="D144" s="141"/>
      <c r="E144" s="51"/>
      <c r="F144" s="52"/>
      <c r="G144" s="142"/>
      <c r="H144" s="143"/>
      <c r="I144" s="143"/>
      <c r="J144" s="143"/>
      <c r="K144" s="143"/>
      <c r="L144" s="144"/>
      <c r="M144" s="32"/>
      <c r="N144" s="2" t="str">
        <f>IF(G144="","",DATEDIF(G144,$M$29,"m")+1)</f>
        <v/>
      </c>
      <c r="O144" s="2" t="s">
        <v>19</v>
      </c>
      <c r="P144" s="37"/>
      <c r="Q144" s="122"/>
      <c r="R144" s="123"/>
      <c r="S144" s="123"/>
      <c r="T144" s="124"/>
      <c r="U144" s="53" t="s">
        <v>21</v>
      </c>
      <c r="V144" s="54"/>
      <c r="W144" s="54"/>
      <c r="X144" s="54"/>
      <c r="Y144" s="55"/>
      <c r="Z144" s="41"/>
      <c r="AA144" s="42"/>
      <c r="AB144" s="42"/>
      <c r="AC144" s="42"/>
      <c r="AD144" s="15"/>
      <c r="AE144" s="32"/>
      <c r="AF144" s="148" t="str">
        <f>IF(AA140="","",ROUNDDOWN(AA140/2,0))</f>
        <v/>
      </c>
      <c r="AG144" s="148"/>
      <c r="AH144" s="148"/>
      <c r="AI144" s="15" t="s">
        <v>3</v>
      </c>
      <c r="AJ144" s="41"/>
      <c r="AK144" s="42"/>
      <c r="AL144" s="42"/>
      <c r="AM144" s="15"/>
      <c r="AN144" s="134"/>
      <c r="AO144" s="135"/>
      <c r="AP144" s="135"/>
      <c r="AQ144" s="136"/>
      <c r="AR144" s="176"/>
      <c r="AS144" s="176"/>
      <c r="AT144" s="2"/>
    </row>
    <row r="145" spans="1:47" ht="15.75" hidden="1" customHeight="1" outlineLevel="1" x14ac:dyDescent="0.2">
      <c r="A145" s="2"/>
      <c r="B145" s="128"/>
      <c r="C145" s="149" t="s">
        <v>20</v>
      </c>
      <c r="D145" s="150"/>
      <c r="E145" s="151"/>
      <c r="F145" s="152"/>
      <c r="G145" s="142"/>
      <c r="H145" s="143"/>
      <c r="I145" s="143"/>
      <c r="J145" s="143"/>
      <c r="K145" s="143"/>
      <c r="L145" s="144"/>
      <c r="M145" s="57" t="str">
        <f>IF(G144="","",IF($X$19="✔","（翌月払いのため",""))</f>
        <v/>
      </c>
      <c r="N145" s="2"/>
      <c r="O145" s="2"/>
      <c r="P145" s="37"/>
      <c r="Q145" s="122"/>
      <c r="R145" s="123"/>
      <c r="S145" s="123"/>
      <c r="T145" s="124"/>
      <c r="U145" s="153"/>
      <c r="V145" s="154"/>
      <c r="W145" s="154"/>
      <c r="X145" s="154"/>
      <c r="Y145" s="155"/>
      <c r="Z145" s="41"/>
      <c r="AA145" s="42"/>
      <c r="AB145" s="42"/>
      <c r="AC145" s="42"/>
      <c r="AD145" s="15"/>
      <c r="AE145" s="32"/>
      <c r="AF145" s="56"/>
      <c r="AG145" s="57"/>
      <c r="AH145" s="57"/>
      <c r="AI145" s="15"/>
      <c r="AJ145" s="41"/>
      <c r="AK145" s="42"/>
      <c r="AL145" s="42"/>
      <c r="AM145" s="15"/>
      <c r="AN145" s="134"/>
      <c r="AO145" s="135"/>
      <c r="AP145" s="135"/>
      <c r="AQ145" s="136"/>
      <c r="AR145" s="176"/>
      <c r="AS145" s="176"/>
      <c r="AT145" s="2"/>
    </row>
    <row r="146" spans="1:47" ht="15.75" hidden="1" customHeight="1" outlineLevel="1" x14ac:dyDescent="0.2">
      <c r="A146" s="2"/>
      <c r="B146" s="128"/>
      <c r="C146" s="159" t="s">
        <v>23</v>
      </c>
      <c r="D146" s="160"/>
      <c r="E146" s="161" t="s">
        <v>17</v>
      </c>
      <c r="F146" s="162"/>
      <c r="G146" s="145"/>
      <c r="H146" s="146"/>
      <c r="I146" s="146"/>
      <c r="J146" s="146"/>
      <c r="K146" s="146"/>
      <c r="L146" s="147"/>
      <c r="M146" s="86"/>
      <c r="N146" s="87" t="str">
        <f>IF(G144="","",IF($X$19="✔",N144-1,""))</f>
        <v/>
      </c>
      <c r="O146" s="43" t="str">
        <f>IF(G144="","",IF($X$19="✔","か月）",""))</f>
        <v/>
      </c>
      <c r="P146" s="44"/>
      <c r="Q146" s="125"/>
      <c r="R146" s="126"/>
      <c r="S146" s="126"/>
      <c r="T146" s="127"/>
      <c r="U146" s="156"/>
      <c r="V146" s="157"/>
      <c r="W146" s="157"/>
      <c r="X146" s="157"/>
      <c r="Y146" s="158"/>
      <c r="Z146" s="58"/>
      <c r="AA146" s="59"/>
      <c r="AB146" s="59"/>
      <c r="AC146" s="59"/>
      <c r="AD146" s="13"/>
      <c r="AE146" s="21"/>
      <c r="AF146" s="12"/>
      <c r="AG146" s="12"/>
      <c r="AH146" s="12"/>
      <c r="AI146" s="13"/>
      <c r="AJ146" s="58"/>
      <c r="AK146" s="59"/>
      <c r="AL146" s="59"/>
      <c r="AM146" s="13"/>
      <c r="AN146" s="137"/>
      <c r="AO146" s="138"/>
      <c r="AP146" s="138"/>
      <c r="AQ146" s="139"/>
      <c r="AR146" s="176"/>
      <c r="AS146" s="176"/>
      <c r="AT146" s="2"/>
    </row>
    <row r="147" spans="1:47" ht="15.75" hidden="1" customHeight="1" outlineLevel="1" x14ac:dyDescent="0.2">
      <c r="A147" s="2"/>
      <c r="B147" s="128">
        <v>15</v>
      </c>
      <c r="C147" s="163"/>
      <c r="D147" s="164"/>
      <c r="E147" s="164"/>
      <c r="F147" s="165"/>
      <c r="G147" s="167" t="s">
        <v>8</v>
      </c>
      <c r="H147" s="168"/>
      <c r="I147" s="168"/>
      <c r="J147" s="168"/>
      <c r="K147" s="168"/>
      <c r="L147" s="169"/>
      <c r="M147" s="106" t="s">
        <v>61</v>
      </c>
      <c r="N147" s="107"/>
      <c r="O147" s="107"/>
      <c r="P147" s="108"/>
      <c r="Q147" s="113" t="s">
        <v>40</v>
      </c>
      <c r="R147" s="114"/>
      <c r="S147" s="114"/>
      <c r="T147" s="115"/>
      <c r="U147" s="170"/>
      <c r="V147" s="171"/>
      <c r="W147" s="171"/>
      <c r="X147" s="171"/>
      <c r="Y147" s="172"/>
      <c r="Z147" s="8"/>
      <c r="AA147" s="9"/>
      <c r="AB147" s="9"/>
      <c r="AC147" s="9"/>
      <c r="AD147" s="30"/>
      <c r="AE147" s="33"/>
      <c r="AF147" s="9"/>
      <c r="AG147" s="34"/>
      <c r="AH147" s="9"/>
      <c r="AI147" s="30"/>
      <c r="AJ147" s="35"/>
      <c r="AK147" s="36"/>
      <c r="AL147" s="36"/>
      <c r="AM147" s="30"/>
      <c r="AN147" s="173"/>
      <c r="AO147" s="174"/>
      <c r="AP147" s="174"/>
      <c r="AQ147" s="175"/>
      <c r="AR147" s="176"/>
      <c r="AS147" s="176"/>
      <c r="AT147" s="2"/>
    </row>
    <row r="148" spans="1:47" ht="15.75" hidden="1" customHeight="1" outlineLevel="1" x14ac:dyDescent="0.2">
      <c r="A148" s="2"/>
      <c r="B148" s="128"/>
      <c r="C148" s="166"/>
      <c r="D148" s="111"/>
      <c r="E148" s="111"/>
      <c r="F148" s="112"/>
      <c r="G148" s="142"/>
      <c r="H148" s="143"/>
      <c r="I148" s="143"/>
      <c r="J148" s="143"/>
      <c r="K148" s="143"/>
      <c r="L148" s="144"/>
      <c r="M148" s="97"/>
      <c r="N148" s="98"/>
      <c r="O148" s="98"/>
      <c r="P148" s="99"/>
      <c r="Q148" s="116"/>
      <c r="R148" s="117"/>
      <c r="S148" s="117"/>
      <c r="T148" s="118"/>
      <c r="U148" s="38"/>
      <c r="V148" s="177" t="str">
        <f>IF(V149="","",V149*W150)</f>
        <v/>
      </c>
      <c r="W148" s="177"/>
      <c r="X148" s="177"/>
      <c r="Y148" s="15" t="s">
        <v>3</v>
      </c>
      <c r="Z148" s="32"/>
      <c r="AA148" s="178" t="str">
        <f>IF(AA149="","",AA149*AB150)</f>
        <v/>
      </c>
      <c r="AB148" s="178"/>
      <c r="AC148" s="178"/>
      <c r="AD148" s="15" t="s">
        <v>3</v>
      </c>
      <c r="AE148" s="39"/>
      <c r="AF148" s="2" t="s">
        <v>84</v>
      </c>
      <c r="AG148" s="40"/>
      <c r="AH148" s="2"/>
      <c r="AI148" s="15"/>
      <c r="AJ148" s="41"/>
      <c r="AK148" s="42"/>
      <c r="AL148" s="42"/>
      <c r="AM148" s="15"/>
      <c r="AN148" s="134"/>
      <c r="AO148" s="135"/>
      <c r="AP148" s="135"/>
      <c r="AQ148" s="136"/>
      <c r="AR148" s="176"/>
      <c r="AS148" s="176"/>
      <c r="AT148" s="2"/>
      <c r="AU148" s="4">
        <f>YEAR($AU$1)*12+MONTH($AU$1)-YEAR(G148)*12-MONTH(G148)
-IF(DAY(G148+1)=1,IF(DAY($AU$1+1)&gt;1,1),IF(AND(DAY($AU$1+1)&gt;1,
 DAY($AU$1)&lt;DAY(G148)),1))</f>
        <v>0</v>
      </c>
    </row>
    <row r="149" spans="1:47" ht="15.75" hidden="1" customHeight="1" outlineLevel="1" x14ac:dyDescent="0.2">
      <c r="A149" s="2"/>
      <c r="B149" s="128"/>
      <c r="C149" s="166"/>
      <c r="D149" s="111"/>
      <c r="E149" s="111"/>
      <c r="F149" s="112"/>
      <c r="G149" s="142"/>
      <c r="H149" s="143"/>
      <c r="I149" s="143"/>
      <c r="J149" s="143"/>
      <c r="K149" s="143"/>
      <c r="L149" s="144"/>
      <c r="M149" s="100" t="s">
        <v>63</v>
      </c>
      <c r="N149" s="101"/>
      <c r="O149" s="101"/>
      <c r="P149" s="102"/>
      <c r="Q149" s="116"/>
      <c r="R149" s="117"/>
      <c r="S149" s="117"/>
      <c r="T149" s="118"/>
      <c r="U149" s="45" t="s">
        <v>6</v>
      </c>
      <c r="V149" s="179"/>
      <c r="W149" s="179"/>
      <c r="X149" s="180" t="s">
        <v>7</v>
      </c>
      <c r="Y149" s="181"/>
      <c r="Z149" s="32" t="s">
        <v>4</v>
      </c>
      <c r="AA149" s="179"/>
      <c r="AB149" s="179"/>
      <c r="AC149" s="180" t="s">
        <v>7</v>
      </c>
      <c r="AD149" s="181"/>
      <c r="AE149" s="32"/>
      <c r="AF149" s="182" t="str">
        <f>IF(AB150="","",8000*AB150)</f>
        <v/>
      </c>
      <c r="AG149" s="182"/>
      <c r="AH149" s="182"/>
      <c r="AI149" s="15" t="s">
        <v>3</v>
      </c>
      <c r="AJ149" s="41"/>
      <c r="AK149" s="42"/>
      <c r="AL149" s="42"/>
      <c r="AM149" s="15"/>
      <c r="AN149" s="134"/>
      <c r="AO149" s="135"/>
      <c r="AP149" s="135"/>
      <c r="AQ149" s="136"/>
      <c r="AR149" s="176"/>
      <c r="AS149" s="176"/>
      <c r="AT149" s="2"/>
    </row>
    <row r="150" spans="1:47" ht="15.75" hidden="1" customHeight="1" outlineLevel="1" x14ac:dyDescent="0.2">
      <c r="A150" s="25"/>
      <c r="B150" s="128"/>
      <c r="C150" s="166"/>
      <c r="D150" s="111"/>
      <c r="E150" s="111"/>
      <c r="F150" s="112"/>
      <c r="G150" s="145"/>
      <c r="H150" s="146"/>
      <c r="I150" s="146"/>
      <c r="J150" s="146"/>
      <c r="K150" s="146"/>
      <c r="L150" s="147"/>
      <c r="M150" s="103" t="str">
        <f>IF(M148="","",DATEDIF(M148,G148,"Y"))</f>
        <v/>
      </c>
      <c r="N150" s="104"/>
      <c r="O150" s="104"/>
      <c r="P150" s="105"/>
      <c r="Q150" s="116"/>
      <c r="R150" s="117"/>
      <c r="S150" s="117"/>
      <c r="T150" s="118"/>
      <c r="U150" s="46"/>
      <c r="V150" s="2"/>
      <c r="W150" s="88"/>
      <c r="X150" s="180" t="s">
        <v>18</v>
      </c>
      <c r="Y150" s="181"/>
      <c r="Z150" s="32"/>
      <c r="AA150" s="2"/>
      <c r="AB150" s="88"/>
      <c r="AC150" s="180" t="s">
        <v>18</v>
      </c>
      <c r="AD150" s="181"/>
      <c r="AE150" s="183"/>
      <c r="AF150" s="184"/>
      <c r="AG150" s="184"/>
      <c r="AH150" s="184"/>
      <c r="AI150" s="185"/>
      <c r="AJ150" s="41"/>
      <c r="AK150" s="148" t="str">
        <f>IF(AF152="","",ROUNDDOWN(MIN(AF149,AF152),-3))</f>
        <v/>
      </c>
      <c r="AL150" s="148"/>
      <c r="AM150" s="15" t="s">
        <v>3</v>
      </c>
      <c r="AN150" s="134"/>
      <c r="AO150" s="135"/>
      <c r="AP150" s="135"/>
      <c r="AQ150" s="136"/>
      <c r="AR150" s="176"/>
      <c r="AS150" s="176"/>
      <c r="AT150" s="2"/>
    </row>
    <row r="151" spans="1:47" ht="15.75" hidden="1" customHeight="1" outlineLevel="1" x14ac:dyDescent="0.2">
      <c r="A151" s="2"/>
      <c r="B151" s="128"/>
      <c r="C151" s="109" t="s">
        <v>12</v>
      </c>
      <c r="D151" s="110"/>
      <c r="E151" s="111"/>
      <c r="F151" s="112"/>
      <c r="G151" s="129" t="s">
        <v>80</v>
      </c>
      <c r="H151" s="130"/>
      <c r="I151" s="130"/>
      <c r="J151" s="130"/>
      <c r="K151" s="130"/>
      <c r="L151" s="131"/>
      <c r="M151" s="84"/>
      <c r="N151" s="62"/>
      <c r="O151" s="62"/>
      <c r="P151" s="85"/>
      <c r="Q151" s="119"/>
      <c r="R151" s="120"/>
      <c r="S151" s="120"/>
      <c r="T151" s="121"/>
      <c r="U151" s="47"/>
      <c r="V151" s="48"/>
      <c r="W151" s="48"/>
      <c r="X151" s="48"/>
      <c r="Y151" s="49"/>
      <c r="Z151" s="32"/>
      <c r="AA151" s="2"/>
      <c r="AB151" s="2"/>
      <c r="AC151" s="2"/>
      <c r="AD151" s="15"/>
      <c r="AE151" s="50"/>
      <c r="AF151" s="132" t="s">
        <v>39</v>
      </c>
      <c r="AG151" s="132"/>
      <c r="AH151" s="132"/>
      <c r="AI151" s="133"/>
      <c r="AK151" s="42"/>
      <c r="AL151" s="42"/>
      <c r="AM151" s="15"/>
      <c r="AN151" s="134"/>
      <c r="AO151" s="135"/>
      <c r="AP151" s="135"/>
      <c r="AQ151" s="136"/>
      <c r="AR151" s="176"/>
      <c r="AS151" s="176"/>
      <c r="AT151" s="2"/>
    </row>
    <row r="152" spans="1:47" ht="14" hidden="1" customHeight="1" outlineLevel="1" x14ac:dyDescent="0.2">
      <c r="A152" s="2"/>
      <c r="B152" s="128"/>
      <c r="C152" s="140"/>
      <c r="D152" s="141"/>
      <c r="E152" s="51"/>
      <c r="F152" s="52"/>
      <c r="G152" s="142"/>
      <c r="H152" s="143"/>
      <c r="I152" s="143"/>
      <c r="J152" s="143"/>
      <c r="K152" s="143"/>
      <c r="L152" s="144"/>
      <c r="M152" s="32"/>
      <c r="N152" s="2" t="str">
        <f>IF(G152="","",DATEDIF(G152,$M$29,"m")+1)</f>
        <v/>
      </c>
      <c r="O152" s="2" t="s">
        <v>19</v>
      </c>
      <c r="P152" s="37"/>
      <c r="Q152" s="122"/>
      <c r="R152" s="123"/>
      <c r="S152" s="123"/>
      <c r="T152" s="124"/>
      <c r="U152" s="53" t="s">
        <v>21</v>
      </c>
      <c r="V152" s="54"/>
      <c r="W152" s="54"/>
      <c r="X152" s="54"/>
      <c r="Y152" s="55"/>
      <c r="Z152" s="41"/>
      <c r="AA152" s="42"/>
      <c r="AB152" s="42"/>
      <c r="AC152" s="42"/>
      <c r="AD152" s="15"/>
      <c r="AE152" s="32"/>
      <c r="AF152" s="148" t="str">
        <f>IF(AA148="","",ROUNDDOWN(AA148/2,0))</f>
        <v/>
      </c>
      <c r="AG152" s="148"/>
      <c r="AH152" s="148"/>
      <c r="AI152" s="15" t="s">
        <v>3</v>
      </c>
      <c r="AJ152" s="41"/>
      <c r="AK152" s="42"/>
      <c r="AL152" s="42"/>
      <c r="AM152" s="15"/>
      <c r="AN152" s="134"/>
      <c r="AO152" s="135"/>
      <c r="AP152" s="135"/>
      <c r="AQ152" s="136"/>
      <c r="AR152" s="176"/>
      <c r="AS152" s="176"/>
      <c r="AT152" s="2"/>
    </row>
    <row r="153" spans="1:47" ht="15.75" hidden="1" customHeight="1" outlineLevel="1" x14ac:dyDescent="0.2">
      <c r="A153" s="2"/>
      <c r="B153" s="128"/>
      <c r="C153" s="149" t="s">
        <v>20</v>
      </c>
      <c r="D153" s="150"/>
      <c r="E153" s="151"/>
      <c r="F153" s="152"/>
      <c r="G153" s="142"/>
      <c r="H153" s="143"/>
      <c r="I153" s="143"/>
      <c r="J153" s="143"/>
      <c r="K153" s="143"/>
      <c r="L153" s="144"/>
      <c r="M153" s="57" t="str">
        <f>IF(G152="","",IF($X$19="✔","（翌月払いのため",""))</f>
        <v/>
      </c>
      <c r="N153" s="2"/>
      <c r="O153" s="2"/>
      <c r="P153" s="37"/>
      <c r="Q153" s="122"/>
      <c r="R153" s="123"/>
      <c r="S153" s="123"/>
      <c r="T153" s="124"/>
      <c r="U153" s="153"/>
      <c r="V153" s="154"/>
      <c r="W153" s="154"/>
      <c r="X153" s="154"/>
      <c r="Y153" s="155"/>
      <c r="Z153" s="41"/>
      <c r="AA153" s="42"/>
      <c r="AB153" s="42"/>
      <c r="AC153" s="42"/>
      <c r="AD153" s="15"/>
      <c r="AE153" s="32"/>
      <c r="AF153" s="56"/>
      <c r="AG153" s="57"/>
      <c r="AH153" s="57"/>
      <c r="AI153" s="15"/>
      <c r="AJ153" s="41"/>
      <c r="AK153" s="42"/>
      <c r="AL153" s="42"/>
      <c r="AM153" s="15"/>
      <c r="AN153" s="134"/>
      <c r="AO153" s="135"/>
      <c r="AP153" s="135"/>
      <c r="AQ153" s="136"/>
      <c r="AR153" s="176"/>
      <c r="AS153" s="176"/>
      <c r="AT153" s="2"/>
    </row>
    <row r="154" spans="1:47" ht="15.75" hidden="1" customHeight="1" outlineLevel="1" x14ac:dyDescent="0.2">
      <c r="A154" s="2"/>
      <c r="B154" s="128"/>
      <c r="C154" s="159" t="s">
        <v>23</v>
      </c>
      <c r="D154" s="160"/>
      <c r="E154" s="161" t="s">
        <v>17</v>
      </c>
      <c r="F154" s="162"/>
      <c r="G154" s="145"/>
      <c r="H154" s="146"/>
      <c r="I154" s="146"/>
      <c r="J154" s="146"/>
      <c r="K154" s="146"/>
      <c r="L154" s="147"/>
      <c r="M154" s="86"/>
      <c r="N154" s="87" t="str">
        <f>IF(G152="","",IF($X$19="✔",N152-1,""))</f>
        <v/>
      </c>
      <c r="O154" s="43" t="str">
        <f>IF(G152="","",IF($X$19="✔","か月）",""))</f>
        <v/>
      </c>
      <c r="P154" s="44"/>
      <c r="Q154" s="125"/>
      <c r="R154" s="126"/>
      <c r="S154" s="126"/>
      <c r="T154" s="127"/>
      <c r="U154" s="156"/>
      <c r="V154" s="157"/>
      <c r="W154" s="157"/>
      <c r="X154" s="157"/>
      <c r="Y154" s="158"/>
      <c r="Z154" s="58"/>
      <c r="AA154" s="59"/>
      <c r="AB154" s="59"/>
      <c r="AC154" s="59"/>
      <c r="AD154" s="13"/>
      <c r="AE154" s="21"/>
      <c r="AF154" s="12"/>
      <c r="AG154" s="12"/>
      <c r="AH154" s="12"/>
      <c r="AI154" s="13"/>
      <c r="AJ154" s="58"/>
      <c r="AK154" s="59"/>
      <c r="AL154" s="59"/>
      <c r="AM154" s="13"/>
      <c r="AN154" s="137"/>
      <c r="AO154" s="138"/>
      <c r="AP154" s="138"/>
      <c r="AQ154" s="139"/>
      <c r="AR154" s="176"/>
      <c r="AS154" s="176"/>
      <c r="AT154" s="2"/>
    </row>
    <row r="155" spans="1:47" ht="15.75" hidden="1" customHeight="1" outlineLevel="1" x14ac:dyDescent="0.2">
      <c r="A155" s="2"/>
      <c r="B155" s="128">
        <v>16</v>
      </c>
      <c r="C155" s="163"/>
      <c r="D155" s="164"/>
      <c r="E155" s="164"/>
      <c r="F155" s="165"/>
      <c r="G155" s="167" t="s">
        <v>8</v>
      </c>
      <c r="H155" s="168"/>
      <c r="I155" s="168"/>
      <c r="J155" s="168"/>
      <c r="K155" s="168"/>
      <c r="L155" s="169"/>
      <c r="M155" s="106" t="s">
        <v>61</v>
      </c>
      <c r="N155" s="107"/>
      <c r="O155" s="107"/>
      <c r="P155" s="108"/>
      <c r="Q155" s="113" t="s">
        <v>40</v>
      </c>
      <c r="R155" s="114"/>
      <c r="S155" s="114"/>
      <c r="T155" s="115"/>
      <c r="U155" s="170"/>
      <c r="V155" s="171"/>
      <c r="W155" s="171"/>
      <c r="X155" s="171"/>
      <c r="Y155" s="172"/>
      <c r="Z155" s="8"/>
      <c r="AA155" s="9"/>
      <c r="AB155" s="9"/>
      <c r="AC155" s="9"/>
      <c r="AD155" s="30"/>
      <c r="AE155" s="33"/>
      <c r="AF155" s="9"/>
      <c r="AG155" s="34"/>
      <c r="AH155" s="9"/>
      <c r="AI155" s="30"/>
      <c r="AJ155" s="35"/>
      <c r="AK155" s="36"/>
      <c r="AL155" s="36"/>
      <c r="AM155" s="30"/>
      <c r="AN155" s="173"/>
      <c r="AO155" s="174"/>
      <c r="AP155" s="174"/>
      <c r="AQ155" s="175"/>
      <c r="AR155" s="176"/>
      <c r="AS155" s="176"/>
      <c r="AT155" s="2"/>
    </row>
    <row r="156" spans="1:47" ht="15.75" hidden="1" customHeight="1" outlineLevel="1" x14ac:dyDescent="0.2">
      <c r="A156" s="2"/>
      <c r="B156" s="128"/>
      <c r="C156" s="166"/>
      <c r="D156" s="111"/>
      <c r="E156" s="111"/>
      <c r="F156" s="112"/>
      <c r="G156" s="142"/>
      <c r="H156" s="143"/>
      <c r="I156" s="143"/>
      <c r="J156" s="143"/>
      <c r="K156" s="143"/>
      <c r="L156" s="144"/>
      <c r="M156" s="97"/>
      <c r="N156" s="98"/>
      <c r="O156" s="98"/>
      <c r="P156" s="99"/>
      <c r="Q156" s="116"/>
      <c r="R156" s="117"/>
      <c r="S156" s="117"/>
      <c r="T156" s="118"/>
      <c r="U156" s="38"/>
      <c r="V156" s="177" t="str">
        <f>IF(V157="","",V157*W158)</f>
        <v/>
      </c>
      <c r="W156" s="177"/>
      <c r="X156" s="177"/>
      <c r="Y156" s="15" t="s">
        <v>3</v>
      </c>
      <c r="Z156" s="32"/>
      <c r="AA156" s="178" t="str">
        <f>IF(AA157="","",AA157*AB158)</f>
        <v/>
      </c>
      <c r="AB156" s="178"/>
      <c r="AC156" s="178"/>
      <c r="AD156" s="15" t="s">
        <v>3</v>
      </c>
      <c r="AE156" s="39"/>
      <c r="AF156" s="2" t="s">
        <v>84</v>
      </c>
      <c r="AG156" s="40"/>
      <c r="AH156" s="2"/>
      <c r="AI156" s="15"/>
      <c r="AJ156" s="41"/>
      <c r="AK156" s="42"/>
      <c r="AL156" s="42"/>
      <c r="AM156" s="15"/>
      <c r="AN156" s="134"/>
      <c r="AO156" s="135"/>
      <c r="AP156" s="135"/>
      <c r="AQ156" s="136"/>
      <c r="AR156" s="176"/>
      <c r="AS156" s="176"/>
      <c r="AT156" s="2"/>
      <c r="AU156" s="4">
        <f>YEAR($AU$1)*12+MONTH($AU$1)-YEAR(G156)*12-MONTH(G156)
-IF(DAY(G156+1)=1,IF(DAY($AU$1+1)&gt;1,1),IF(AND(DAY($AU$1+1)&gt;1,
 DAY($AU$1)&lt;DAY(G156)),1))</f>
        <v>0</v>
      </c>
    </row>
    <row r="157" spans="1:47" ht="15.75" hidden="1" customHeight="1" outlineLevel="1" x14ac:dyDescent="0.2">
      <c r="A157" s="2"/>
      <c r="B157" s="128"/>
      <c r="C157" s="166"/>
      <c r="D157" s="111"/>
      <c r="E157" s="111"/>
      <c r="F157" s="112"/>
      <c r="G157" s="142"/>
      <c r="H157" s="143"/>
      <c r="I157" s="143"/>
      <c r="J157" s="143"/>
      <c r="K157" s="143"/>
      <c r="L157" s="144"/>
      <c r="M157" s="100" t="s">
        <v>63</v>
      </c>
      <c r="N157" s="101"/>
      <c r="O157" s="101"/>
      <c r="P157" s="102"/>
      <c r="Q157" s="116"/>
      <c r="R157" s="117"/>
      <c r="S157" s="117"/>
      <c r="T157" s="118"/>
      <c r="U157" s="45" t="s">
        <v>6</v>
      </c>
      <c r="V157" s="179"/>
      <c r="W157" s="179"/>
      <c r="X157" s="180" t="s">
        <v>7</v>
      </c>
      <c r="Y157" s="181"/>
      <c r="Z157" s="32" t="s">
        <v>4</v>
      </c>
      <c r="AA157" s="179"/>
      <c r="AB157" s="179"/>
      <c r="AC157" s="180" t="s">
        <v>7</v>
      </c>
      <c r="AD157" s="181"/>
      <c r="AE157" s="32"/>
      <c r="AF157" s="182" t="str">
        <f>IF(AB158="","",8000*AB158)</f>
        <v/>
      </c>
      <c r="AG157" s="182"/>
      <c r="AH157" s="182"/>
      <c r="AI157" s="15" t="s">
        <v>3</v>
      </c>
      <c r="AJ157" s="41"/>
      <c r="AK157" s="42"/>
      <c r="AL157" s="42"/>
      <c r="AM157" s="15"/>
      <c r="AN157" s="134"/>
      <c r="AO157" s="135"/>
      <c r="AP157" s="135"/>
      <c r="AQ157" s="136"/>
      <c r="AR157" s="176"/>
      <c r="AS157" s="176"/>
      <c r="AT157" s="2"/>
    </row>
    <row r="158" spans="1:47" ht="17.399999999999999" hidden="1" customHeight="1" outlineLevel="1" x14ac:dyDescent="0.2">
      <c r="A158" s="25"/>
      <c r="B158" s="128"/>
      <c r="C158" s="166"/>
      <c r="D158" s="111"/>
      <c r="E158" s="111"/>
      <c r="F158" s="112"/>
      <c r="G158" s="145"/>
      <c r="H158" s="146"/>
      <c r="I158" s="146"/>
      <c r="J158" s="146"/>
      <c r="K158" s="146"/>
      <c r="L158" s="147"/>
      <c r="M158" s="103" t="str">
        <f>IF(M156="","",DATEDIF(M156,G156,"Y"))</f>
        <v/>
      </c>
      <c r="N158" s="104"/>
      <c r="O158" s="104"/>
      <c r="P158" s="105"/>
      <c r="Q158" s="116"/>
      <c r="R158" s="117"/>
      <c r="S158" s="117"/>
      <c r="T158" s="118"/>
      <c r="U158" s="46"/>
      <c r="V158" s="2"/>
      <c r="W158" s="88"/>
      <c r="X158" s="180" t="s">
        <v>18</v>
      </c>
      <c r="Y158" s="181"/>
      <c r="Z158" s="32"/>
      <c r="AA158" s="2"/>
      <c r="AB158" s="88"/>
      <c r="AC158" s="180" t="s">
        <v>18</v>
      </c>
      <c r="AD158" s="181"/>
      <c r="AE158" s="183"/>
      <c r="AF158" s="184"/>
      <c r="AG158" s="184"/>
      <c r="AH158" s="184"/>
      <c r="AI158" s="185"/>
      <c r="AJ158" s="41"/>
      <c r="AK158" s="148" t="str">
        <f>IF(AF160="","",ROUNDDOWN(MIN(AF157,AF160),-3))</f>
        <v/>
      </c>
      <c r="AL158" s="148"/>
      <c r="AM158" s="15" t="s">
        <v>3</v>
      </c>
      <c r="AN158" s="134"/>
      <c r="AO158" s="135"/>
      <c r="AP158" s="135"/>
      <c r="AQ158" s="136"/>
      <c r="AR158" s="176"/>
      <c r="AS158" s="176"/>
      <c r="AT158" s="2"/>
    </row>
    <row r="159" spans="1:47" ht="14.4" hidden="1" customHeight="1" outlineLevel="1" x14ac:dyDescent="0.2">
      <c r="A159" s="2"/>
      <c r="B159" s="128"/>
      <c r="C159" s="109" t="s">
        <v>12</v>
      </c>
      <c r="D159" s="110"/>
      <c r="E159" s="111"/>
      <c r="F159" s="112"/>
      <c r="G159" s="129" t="s">
        <v>80</v>
      </c>
      <c r="H159" s="130"/>
      <c r="I159" s="130"/>
      <c r="J159" s="130"/>
      <c r="K159" s="130"/>
      <c r="L159" s="131"/>
      <c r="M159" s="84"/>
      <c r="N159" s="62"/>
      <c r="O159" s="62"/>
      <c r="P159" s="85"/>
      <c r="Q159" s="119"/>
      <c r="R159" s="120"/>
      <c r="S159" s="120"/>
      <c r="T159" s="121"/>
      <c r="U159" s="47"/>
      <c r="V159" s="48"/>
      <c r="W159" s="48"/>
      <c r="X159" s="48"/>
      <c r="Y159" s="49"/>
      <c r="Z159" s="32"/>
      <c r="AA159" s="2"/>
      <c r="AB159" s="2"/>
      <c r="AC159" s="2"/>
      <c r="AD159" s="15"/>
      <c r="AE159" s="50"/>
      <c r="AF159" s="132" t="s">
        <v>39</v>
      </c>
      <c r="AG159" s="132"/>
      <c r="AH159" s="132"/>
      <c r="AI159" s="133"/>
      <c r="AK159" s="42"/>
      <c r="AL159" s="42"/>
      <c r="AM159" s="15"/>
      <c r="AN159" s="134"/>
      <c r="AO159" s="135"/>
      <c r="AP159" s="135"/>
      <c r="AQ159" s="136"/>
      <c r="AR159" s="176"/>
      <c r="AS159" s="176"/>
      <c r="AT159" s="2"/>
    </row>
    <row r="160" spans="1:47" ht="15.75" hidden="1" customHeight="1" outlineLevel="1" x14ac:dyDescent="0.2">
      <c r="A160" s="2"/>
      <c r="B160" s="128"/>
      <c r="C160" s="140"/>
      <c r="D160" s="141"/>
      <c r="E160" s="51"/>
      <c r="F160" s="52"/>
      <c r="G160" s="142"/>
      <c r="H160" s="143"/>
      <c r="I160" s="143"/>
      <c r="J160" s="143"/>
      <c r="K160" s="143"/>
      <c r="L160" s="144"/>
      <c r="M160" s="32"/>
      <c r="N160" s="2" t="str">
        <f>IF(G160="","",DATEDIF(G160,$M$29,"m")+1)</f>
        <v/>
      </c>
      <c r="O160" s="2" t="s">
        <v>19</v>
      </c>
      <c r="P160" s="37"/>
      <c r="Q160" s="122"/>
      <c r="R160" s="123"/>
      <c r="S160" s="123"/>
      <c r="T160" s="124"/>
      <c r="U160" s="53" t="s">
        <v>21</v>
      </c>
      <c r="V160" s="54"/>
      <c r="W160" s="54"/>
      <c r="X160" s="54"/>
      <c r="Y160" s="55"/>
      <c r="Z160" s="41"/>
      <c r="AA160" s="42"/>
      <c r="AB160" s="42"/>
      <c r="AC160" s="42"/>
      <c r="AD160" s="15"/>
      <c r="AE160" s="32"/>
      <c r="AF160" s="148" t="str">
        <f>IF(AA156="","",ROUNDDOWN(AA156/2,0))</f>
        <v/>
      </c>
      <c r="AG160" s="148"/>
      <c r="AH160" s="148"/>
      <c r="AI160" s="15" t="s">
        <v>3</v>
      </c>
      <c r="AJ160" s="41"/>
      <c r="AK160" s="42"/>
      <c r="AL160" s="42"/>
      <c r="AM160" s="15"/>
      <c r="AN160" s="134"/>
      <c r="AO160" s="135"/>
      <c r="AP160" s="135"/>
      <c r="AQ160" s="136"/>
      <c r="AR160" s="176"/>
      <c r="AS160" s="176"/>
      <c r="AT160" s="2"/>
    </row>
    <row r="161" spans="1:47" ht="15.75" hidden="1" customHeight="1" outlineLevel="1" x14ac:dyDescent="0.2">
      <c r="A161" s="2"/>
      <c r="B161" s="128"/>
      <c r="C161" s="149" t="s">
        <v>20</v>
      </c>
      <c r="D161" s="150"/>
      <c r="E161" s="151"/>
      <c r="F161" s="152"/>
      <c r="G161" s="142"/>
      <c r="H161" s="143"/>
      <c r="I161" s="143"/>
      <c r="J161" s="143"/>
      <c r="K161" s="143"/>
      <c r="L161" s="144"/>
      <c r="M161" s="57" t="str">
        <f>IF(G160="","",IF($X$19="✔","（翌月払いのため",""))</f>
        <v/>
      </c>
      <c r="N161" s="2"/>
      <c r="O161" s="2"/>
      <c r="P161" s="37"/>
      <c r="Q161" s="122"/>
      <c r="R161" s="123"/>
      <c r="S161" s="123"/>
      <c r="T161" s="124"/>
      <c r="U161" s="153"/>
      <c r="V161" s="154"/>
      <c r="W161" s="154"/>
      <c r="X161" s="154"/>
      <c r="Y161" s="155"/>
      <c r="Z161" s="41"/>
      <c r="AA161" s="42"/>
      <c r="AB161" s="42"/>
      <c r="AC161" s="42"/>
      <c r="AD161" s="15"/>
      <c r="AE161" s="32"/>
      <c r="AF161" s="56"/>
      <c r="AG161" s="57"/>
      <c r="AH161" s="57"/>
      <c r="AI161" s="15"/>
      <c r="AJ161" s="41"/>
      <c r="AK161" s="42"/>
      <c r="AL161" s="42"/>
      <c r="AM161" s="15"/>
      <c r="AN161" s="134"/>
      <c r="AO161" s="135"/>
      <c r="AP161" s="135"/>
      <c r="AQ161" s="136"/>
      <c r="AR161" s="176"/>
      <c r="AS161" s="176"/>
      <c r="AT161" s="2"/>
    </row>
    <row r="162" spans="1:47" ht="15.75" hidden="1" customHeight="1" outlineLevel="1" x14ac:dyDescent="0.2">
      <c r="A162" s="2"/>
      <c r="B162" s="128"/>
      <c r="C162" s="159" t="s">
        <v>23</v>
      </c>
      <c r="D162" s="160"/>
      <c r="E162" s="186"/>
      <c r="F162" s="162"/>
      <c r="G162" s="145"/>
      <c r="H162" s="146"/>
      <c r="I162" s="146"/>
      <c r="J162" s="146"/>
      <c r="K162" s="146"/>
      <c r="L162" s="147"/>
      <c r="M162" s="86"/>
      <c r="N162" s="87" t="str">
        <f>IF(G160="","",IF($X$19="✔",N160-1,""))</f>
        <v/>
      </c>
      <c r="O162" s="43" t="str">
        <f>IF(G160="","",IF($X$19="✔","か月）",""))</f>
        <v/>
      </c>
      <c r="P162" s="44"/>
      <c r="Q162" s="125"/>
      <c r="R162" s="126"/>
      <c r="S162" s="126"/>
      <c r="T162" s="127"/>
      <c r="U162" s="156"/>
      <c r="V162" s="157"/>
      <c r="W162" s="157"/>
      <c r="X162" s="157"/>
      <c r="Y162" s="158"/>
      <c r="Z162" s="58"/>
      <c r="AA162" s="59"/>
      <c r="AB162" s="59"/>
      <c r="AC162" s="59"/>
      <c r="AD162" s="13"/>
      <c r="AE162" s="21"/>
      <c r="AF162" s="12"/>
      <c r="AG162" s="12"/>
      <c r="AH162" s="12"/>
      <c r="AI162" s="13"/>
      <c r="AJ162" s="58"/>
      <c r="AK162" s="59"/>
      <c r="AL162" s="59"/>
      <c r="AM162" s="13"/>
      <c r="AN162" s="137"/>
      <c r="AO162" s="138"/>
      <c r="AP162" s="138"/>
      <c r="AQ162" s="139"/>
      <c r="AR162" s="176"/>
      <c r="AS162" s="176"/>
      <c r="AT162" s="2"/>
    </row>
    <row r="163" spans="1:47" ht="15.75" hidden="1" customHeight="1" outlineLevel="1" x14ac:dyDescent="0.2">
      <c r="A163" s="2"/>
      <c r="B163" s="128">
        <v>17</v>
      </c>
      <c r="C163" s="163"/>
      <c r="D163" s="164"/>
      <c r="E163" s="164"/>
      <c r="F163" s="165"/>
      <c r="G163" s="167" t="s">
        <v>8</v>
      </c>
      <c r="H163" s="168"/>
      <c r="I163" s="168"/>
      <c r="J163" s="168"/>
      <c r="K163" s="168"/>
      <c r="L163" s="169"/>
      <c r="M163" s="106" t="s">
        <v>61</v>
      </c>
      <c r="N163" s="107"/>
      <c r="O163" s="107"/>
      <c r="P163" s="108"/>
      <c r="Q163" s="113" t="s">
        <v>40</v>
      </c>
      <c r="R163" s="114"/>
      <c r="S163" s="114"/>
      <c r="T163" s="115"/>
      <c r="U163" s="170"/>
      <c r="V163" s="171"/>
      <c r="W163" s="171"/>
      <c r="X163" s="171"/>
      <c r="Y163" s="172"/>
      <c r="Z163" s="8"/>
      <c r="AA163" s="9"/>
      <c r="AB163" s="9"/>
      <c r="AC163" s="9"/>
      <c r="AD163" s="30"/>
      <c r="AE163" s="33"/>
      <c r="AF163" s="9"/>
      <c r="AG163" s="34"/>
      <c r="AH163" s="9"/>
      <c r="AI163" s="30"/>
      <c r="AJ163" s="35"/>
      <c r="AK163" s="36"/>
      <c r="AL163" s="36"/>
      <c r="AM163" s="30"/>
      <c r="AN163" s="173"/>
      <c r="AO163" s="174"/>
      <c r="AP163" s="174"/>
      <c r="AQ163" s="175"/>
      <c r="AR163" s="176"/>
      <c r="AS163" s="176"/>
      <c r="AT163" s="2"/>
    </row>
    <row r="164" spans="1:47" ht="15.75" hidden="1" customHeight="1" outlineLevel="1" x14ac:dyDescent="0.2">
      <c r="A164" s="2"/>
      <c r="B164" s="128"/>
      <c r="C164" s="166"/>
      <c r="D164" s="111"/>
      <c r="E164" s="111"/>
      <c r="F164" s="112"/>
      <c r="G164" s="142"/>
      <c r="H164" s="143"/>
      <c r="I164" s="143"/>
      <c r="J164" s="143"/>
      <c r="K164" s="143"/>
      <c r="L164" s="144"/>
      <c r="M164" s="97"/>
      <c r="N164" s="98"/>
      <c r="O164" s="98"/>
      <c r="P164" s="99"/>
      <c r="Q164" s="116"/>
      <c r="R164" s="117"/>
      <c r="S164" s="117"/>
      <c r="T164" s="118"/>
      <c r="U164" s="38"/>
      <c r="V164" s="177" t="str">
        <f>IF(V165="","",V165*W166)</f>
        <v/>
      </c>
      <c r="W164" s="177"/>
      <c r="X164" s="177"/>
      <c r="Y164" s="15" t="s">
        <v>3</v>
      </c>
      <c r="Z164" s="32"/>
      <c r="AA164" s="178" t="str">
        <f>IF(AA165="","",AA165*AB166)</f>
        <v/>
      </c>
      <c r="AB164" s="178"/>
      <c r="AC164" s="178"/>
      <c r="AD164" s="15" t="s">
        <v>3</v>
      </c>
      <c r="AE164" s="39"/>
      <c r="AF164" s="2" t="s">
        <v>84</v>
      </c>
      <c r="AG164" s="40"/>
      <c r="AH164" s="2"/>
      <c r="AI164" s="15"/>
      <c r="AJ164" s="41"/>
      <c r="AK164" s="42"/>
      <c r="AL164" s="42"/>
      <c r="AM164" s="15"/>
      <c r="AN164" s="134"/>
      <c r="AO164" s="135"/>
      <c r="AP164" s="135"/>
      <c r="AQ164" s="136"/>
      <c r="AR164" s="176"/>
      <c r="AS164" s="176"/>
      <c r="AT164" s="2"/>
      <c r="AU164" s="4">
        <f>YEAR($AU$1)*12+MONTH($AU$1)-YEAR(G164)*12-MONTH(G164)
-IF(DAY(G164+1)=1,IF(DAY($AU$1+1)&gt;1,1),IF(AND(DAY($AU$1+1)&gt;1,
 DAY($AU$1)&lt;DAY(G164)),1))</f>
        <v>0</v>
      </c>
    </row>
    <row r="165" spans="1:47" ht="15.75" hidden="1" customHeight="1" outlineLevel="1" x14ac:dyDescent="0.2">
      <c r="A165" s="2"/>
      <c r="B165" s="128"/>
      <c r="C165" s="166"/>
      <c r="D165" s="111"/>
      <c r="E165" s="111"/>
      <c r="F165" s="112"/>
      <c r="G165" s="142"/>
      <c r="H165" s="143"/>
      <c r="I165" s="143"/>
      <c r="J165" s="143"/>
      <c r="K165" s="143"/>
      <c r="L165" s="144"/>
      <c r="M165" s="100" t="s">
        <v>63</v>
      </c>
      <c r="N165" s="101"/>
      <c r="O165" s="101"/>
      <c r="P165" s="102"/>
      <c r="Q165" s="116"/>
      <c r="R165" s="117"/>
      <c r="S165" s="117"/>
      <c r="T165" s="118"/>
      <c r="U165" s="45" t="s">
        <v>6</v>
      </c>
      <c r="V165" s="179"/>
      <c r="W165" s="179"/>
      <c r="X165" s="180" t="s">
        <v>7</v>
      </c>
      <c r="Y165" s="181"/>
      <c r="Z165" s="32" t="s">
        <v>4</v>
      </c>
      <c r="AA165" s="179"/>
      <c r="AB165" s="179"/>
      <c r="AC165" s="180" t="s">
        <v>7</v>
      </c>
      <c r="AD165" s="181"/>
      <c r="AE165" s="32"/>
      <c r="AF165" s="182" t="str">
        <f>IF(AB166="","",8000*AB166)</f>
        <v/>
      </c>
      <c r="AG165" s="182"/>
      <c r="AH165" s="182"/>
      <c r="AI165" s="15" t="s">
        <v>3</v>
      </c>
      <c r="AJ165" s="41"/>
      <c r="AK165" s="42"/>
      <c r="AL165" s="42"/>
      <c r="AM165" s="15"/>
      <c r="AN165" s="134"/>
      <c r="AO165" s="135"/>
      <c r="AP165" s="135"/>
      <c r="AQ165" s="136"/>
      <c r="AR165" s="176"/>
      <c r="AS165" s="176"/>
      <c r="AT165" s="2"/>
    </row>
    <row r="166" spans="1:47" ht="15.75" hidden="1" customHeight="1" outlineLevel="1" x14ac:dyDescent="0.2">
      <c r="A166" s="25"/>
      <c r="B166" s="128"/>
      <c r="C166" s="166"/>
      <c r="D166" s="111"/>
      <c r="E166" s="111"/>
      <c r="F166" s="112"/>
      <c r="G166" s="145"/>
      <c r="H166" s="146"/>
      <c r="I166" s="146"/>
      <c r="J166" s="146"/>
      <c r="K166" s="146"/>
      <c r="L166" s="147"/>
      <c r="M166" s="103" t="str">
        <f>IF(M164="","",DATEDIF(M164,G164,"Y"))</f>
        <v/>
      </c>
      <c r="N166" s="104"/>
      <c r="O166" s="104"/>
      <c r="P166" s="105"/>
      <c r="Q166" s="116"/>
      <c r="R166" s="117"/>
      <c r="S166" s="117"/>
      <c r="T166" s="118"/>
      <c r="U166" s="46"/>
      <c r="V166" s="2"/>
      <c r="W166" s="88"/>
      <c r="X166" s="180" t="s">
        <v>18</v>
      </c>
      <c r="Y166" s="181"/>
      <c r="Z166" s="32"/>
      <c r="AA166" s="2"/>
      <c r="AB166" s="88"/>
      <c r="AC166" s="180" t="s">
        <v>18</v>
      </c>
      <c r="AD166" s="181"/>
      <c r="AE166" s="183"/>
      <c r="AF166" s="184"/>
      <c r="AG166" s="184"/>
      <c r="AH166" s="184"/>
      <c r="AI166" s="185"/>
      <c r="AJ166" s="41"/>
      <c r="AK166" s="148" t="str">
        <f>IF(AF168="","",ROUNDDOWN(MIN(AF165,AF168),-3))</f>
        <v/>
      </c>
      <c r="AL166" s="148"/>
      <c r="AM166" s="15" t="s">
        <v>3</v>
      </c>
      <c r="AN166" s="134"/>
      <c r="AO166" s="135"/>
      <c r="AP166" s="135"/>
      <c r="AQ166" s="136"/>
      <c r="AR166" s="176"/>
      <c r="AS166" s="176"/>
      <c r="AT166" s="2"/>
    </row>
    <row r="167" spans="1:47" ht="15.75" hidden="1" customHeight="1" outlineLevel="1" x14ac:dyDescent="0.2">
      <c r="A167" s="2"/>
      <c r="B167" s="128"/>
      <c r="C167" s="109" t="s">
        <v>12</v>
      </c>
      <c r="D167" s="110"/>
      <c r="E167" s="111"/>
      <c r="F167" s="112"/>
      <c r="G167" s="129" t="s">
        <v>80</v>
      </c>
      <c r="H167" s="130"/>
      <c r="I167" s="130"/>
      <c r="J167" s="130"/>
      <c r="K167" s="130"/>
      <c r="L167" s="131"/>
      <c r="M167" s="84"/>
      <c r="N167" s="62"/>
      <c r="O167" s="62"/>
      <c r="P167" s="85"/>
      <c r="Q167" s="119"/>
      <c r="R167" s="120"/>
      <c r="S167" s="120"/>
      <c r="T167" s="121"/>
      <c r="U167" s="47"/>
      <c r="V167" s="48"/>
      <c r="W167" s="48"/>
      <c r="X167" s="48"/>
      <c r="Y167" s="49"/>
      <c r="Z167" s="32"/>
      <c r="AA167" s="2"/>
      <c r="AB167" s="2"/>
      <c r="AC167" s="2"/>
      <c r="AD167" s="15"/>
      <c r="AE167" s="50"/>
      <c r="AF167" s="132" t="s">
        <v>39</v>
      </c>
      <c r="AG167" s="132"/>
      <c r="AH167" s="132"/>
      <c r="AI167" s="133"/>
      <c r="AK167" s="42"/>
      <c r="AL167" s="42"/>
      <c r="AM167" s="15"/>
      <c r="AN167" s="134"/>
      <c r="AO167" s="135"/>
      <c r="AP167" s="135"/>
      <c r="AQ167" s="136"/>
      <c r="AR167" s="176"/>
      <c r="AS167" s="176"/>
      <c r="AT167" s="2"/>
    </row>
    <row r="168" spans="1:47" ht="14" hidden="1" customHeight="1" outlineLevel="1" x14ac:dyDescent="0.2">
      <c r="A168" s="2"/>
      <c r="B168" s="128"/>
      <c r="C168" s="140"/>
      <c r="D168" s="141"/>
      <c r="E168" s="51"/>
      <c r="F168" s="52"/>
      <c r="G168" s="142"/>
      <c r="H168" s="143"/>
      <c r="I168" s="143"/>
      <c r="J168" s="143"/>
      <c r="K168" s="143"/>
      <c r="L168" s="144"/>
      <c r="M168" s="32"/>
      <c r="N168" s="2" t="str">
        <f>IF(G168="","",DATEDIF(G168,$M$29,"m")+1)</f>
        <v/>
      </c>
      <c r="O168" s="2" t="s">
        <v>19</v>
      </c>
      <c r="P168" s="37"/>
      <c r="Q168" s="122"/>
      <c r="R168" s="123"/>
      <c r="S168" s="123"/>
      <c r="T168" s="124"/>
      <c r="U168" s="53" t="s">
        <v>21</v>
      </c>
      <c r="V168" s="54"/>
      <c r="W168" s="54"/>
      <c r="X168" s="54"/>
      <c r="Y168" s="55"/>
      <c r="Z168" s="41"/>
      <c r="AA168" s="42"/>
      <c r="AB168" s="42"/>
      <c r="AC168" s="42"/>
      <c r="AD168" s="15"/>
      <c r="AE168" s="32"/>
      <c r="AF168" s="148" t="str">
        <f>IF(AA164="","",ROUNDDOWN(AA164/2,0))</f>
        <v/>
      </c>
      <c r="AG168" s="148"/>
      <c r="AH168" s="148"/>
      <c r="AI168" s="15" t="s">
        <v>3</v>
      </c>
      <c r="AJ168" s="41"/>
      <c r="AK168" s="42"/>
      <c r="AL168" s="42"/>
      <c r="AM168" s="15"/>
      <c r="AN168" s="134"/>
      <c r="AO168" s="135"/>
      <c r="AP168" s="135"/>
      <c r="AQ168" s="136"/>
      <c r="AR168" s="176"/>
      <c r="AS168" s="176"/>
      <c r="AT168" s="2"/>
    </row>
    <row r="169" spans="1:47" ht="15.75" hidden="1" customHeight="1" outlineLevel="1" x14ac:dyDescent="0.2">
      <c r="A169" s="2"/>
      <c r="B169" s="128"/>
      <c r="C169" s="149" t="s">
        <v>20</v>
      </c>
      <c r="D169" s="150"/>
      <c r="E169" s="151"/>
      <c r="F169" s="152"/>
      <c r="G169" s="142"/>
      <c r="H169" s="143"/>
      <c r="I169" s="143"/>
      <c r="J169" s="143"/>
      <c r="K169" s="143"/>
      <c r="L169" s="144"/>
      <c r="M169" s="57" t="str">
        <f>IF(G168="","",IF($X$19="✔","（翌月払いのため",""))</f>
        <v/>
      </c>
      <c r="N169" s="2"/>
      <c r="O169" s="2"/>
      <c r="P169" s="37"/>
      <c r="Q169" s="122"/>
      <c r="R169" s="123"/>
      <c r="S169" s="123"/>
      <c r="T169" s="124"/>
      <c r="U169" s="153"/>
      <c r="V169" s="154"/>
      <c r="W169" s="154"/>
      <c r="X169" s="154"/>
      <c r="Y169" s="155"/>
      <c r="Z169" s="41"/>
      <c r="AA169" s="42"/>
      <c r="AB169" s="42"/>
      <c r="AC169" s="42"/>
      <c r="AD169" s="15"/>
      <c r="AE169" s="32"/>
      <c r="AF169" s="56"/>
      <c r="AG169" s="57"/>
      <c r="AH169" s="57"/>
      <c r="AI169" s="15"/>
      <c r="AJ169" s="41"/>
      <c r="AK169" s="42"/>
      <c r="AL169" s="42"/>
      <c r="AM169" s="15"/>
      <c r="AN169" s="134"/>
      <c r="AO169" s="135"/>
      <c r="AP169" s="135"/>
      <c r="AQ169" s="136"/>
      <c r="AR169" s="176"/>
      <c r="AS169" s="176"/>
      <c r="AT169" s="2"/>
    </row>
    <row r="170" spans="1:47" ht="15.75" hidden="1" customHeight="1" outlineLevel="1" x14ac:dyDescent="0.2">
      <c r="A170" s="2"/>
      <c r="B170" s="128"/>
      <c r="C170" s="159" t="s">
        <v>23</v>
      </c>
      <c r="D170" s="160"/>
      <c r="E170" s="161" t="s">
        <v>17</v>
      </c>
      <c r="F170" s="162"/>
      <c r="G170" s="145"/>
      <c r="H170" s="146"/>
      <c r="I170" s="146"/>
      <c r="J170" s="146"/>
      <c r="K170" s="146"/>
      <c r="L170" s="147"/>
      <c r="M170" s="86"/>
      <c r="N170" s="87" t="str">
        <f>IF(G168="","",IF($X$19="✔",N168-1,""))</f>
        <v/>
      </c>
      <c r="O170" s="43" t="str">
        <f>IF(G168="","",IF($X$19="✔","か月）",""))</f>
        <v/>
      </c>
      <c r="P170" s="44"/>
      <c r="Q170" s="125"/>
      <c r="R170" s="126"/>
      <c r="S170" s="126"/>
      <c r="T170" s="127"/>
      <c r="U170" s="156"/>
      <c r="V170" s="157"/>
      <c r="W170" s="157"/>
      <c r="X170" s="157"/>
      <c r="Y170" s="158"/>
      <c r="Z170" s="58"/>
      <c r="AA170" s="59"/>
      <c r="AB170" s="59"/>
      <c r="AC170" s="59"/>
      <c r="AD170" s="13"/>
      <c r="AE170" s="21"/>
      <c r="AF170" s="12"/>
      <c r="AG170" s="12"/>
      <c r="AH170" s="12"/>
      <c r="AI170" s="13"/>
      <c r="AJ170" s="58"/>
      <c r="AK170" s="59"/>
      <c r="AL170" s="59"/>
      <c r="AM170" s="13"/>
      <c r="AN170" s="137"/>
      <c r="AO170" s="138"/>
      <c r="AP170" s="138"/>
      <c r="AQ170" s="139"/>
      <c r="AR170" s="176"/>
      <c r="AS170" s="176"/>
      <c r="AT170" s="2"/>
    </row>
    <row r="171" spans="1:47" ht="15.75" hidden="1" customHeight="1" outlineLevel="1" x14ac:dyDescent="0.2">
      <c r="A171" s="2"/>
      <c r="B171" s="128">
        <v>18</v>
      </c>
      <c r="C171" s="163"/>
      <c r="D171" s="164"/>
      <c r="E171" s="164"/>
      <c r="F171" s="165"/>
      <c r="G171" s="167" t="s">
        <v>8</v>
      </c>
      <c r="H171" s="168"/>
      <c r="I171" s="168"/>
      <c r="J171" s="168"/>
      <c r="K171" s="168"/>
      <c r="L171" s="169"/>
      <c r="M171" s="106" t="s">
        <v>61</v>
      </c>
      <c r="N171" s="107"/>
      <c r="O171" s="107"/>
      <c r="P171" s="108"/>
      <c r="Q171" s="113" t="s">
        <v>40</v>
      </c>
      <c r="R171" s="114"/>
      <c r="S171" s="114"/>
      <c r="T171" s="115"/>
      <c r="U171" s="170"/>
      <c r="V171" s="171"/>
      <c r="W171" s="171"/>
      <c r="X171" s="171"/>
      <c r="Y171" s="172"/>
      <c r="Z171" s="8"/>
      <c r="AA171" s="9"/>
      <c r="AB171" s="9"/>
      <c r="AC171" s="9"/>
      <c r="AD171" s="30"/>
      <c r="AE171" s="33"/>
      <c r="AF171" s="9"/>
      <c r="AG171" s="34"/>
      <c r="AH171" s="9"/>
      <c r="AI171" s="30"/>
      <c r="AJ171" s="35"/>
      <c r="AK171" s="36"/>
      <c r="AL171" s="36"/>
      <c r="AM171" s="30"/>
      <c r="AN171" s="173"/>
      <c r="AO171" s="174"/>
      <c r="AP171" s="174"/>
      <c r="AQ171" s="175"/>
      <c r="AR171" s="176"/>
      <c r="AS171" s="176"/>
      <c r="AT171" s="2"/>
    </row>
    <row r="172" spans="1:47" ht="15.75" hidden="1" customHeight="1" outlineLevel="1" x14ac:dyDescent="0.2">
      <c r="A172" s="2"/>
      <c r="B172" s="128"/>
      <c r="C172" s="166"/>
      <c r="D172" s="111"/>
      <c r="E172" s="111"/>
      <c r="F172" s="112"/>
      <c r="G172" s="142"/>
      <c r="H172" s="143"/>
      <c r="I172" s="143"/>
      <c r="J172" s="143"/>
      <c r="K172" s="143"/>
      <c r="L172" s="144"/>
      <c r="M172" s="97"/>
      <c r="N172" s="98"/>
      <c r="O172" s="98"/>
      <c r="P172" s="99"/>
      <c r="Q172" s="116"/>
      <c r="R172" s="117"/>
      <c r="S172" s="117"/>
      <c r="T172" s="118"/>
      <c r="U172" s="38"/>
      <c r="V172" s="177" t="str">
        <f>IF(V173="","",V173*W174)</f>
        <v/>
      </c>
      <c r="W172" s="177"/>
      <c r="X172" s="177"/>
      <c r="Y172" s="15" t="s">
        <v>3</v>
      </c>
      <c r="Z172" s="32"/>
      <c r="AA172" s="178" t="str">
        <f>IF(AA173="","",AA173*AB174)</f>
        <v/>
      </c>
      <c r="AB172" s="178"/>
      <c r="AC172" s="178"/>
      <c r="AD172" s="15" t="s">
        <v>3</v>
      </c>
      <c r="AE172" s="39"/>
      <c r="AF172" s="2" t="s">
        <v>84</v>
      </c>
      <c r="AG172" s="40"/>
      <c r="AH172" s="2"/>
      <c r="AI172" s="15"/>
      <c r="AJ172" s="41"/>
      <c r="AK172" s="42"/>
      <c r="AL172" s="42"/>
      <c r="AM172" s="15"/>
      <c r="AN172" s="134"/>
      <c r="AO172" s="135"/>
      <c r="AP172" s="135"/>
      <c r="AQ172" s="136"/>
      <c r="AR172" s="176"/>
      <c r="AS172" s="176"/>
      <c r="AT172" s="2"/>
      <c r="AU172" s="4">
        <f>YEAR($AU$1)*12+MONTH($AU$1)-YEAR(G172)*12-MONTH(G172)
-IF(DAY(G172+1)=1,IF(DAY($AU$1+1)&gt;1,1),IF(AND(DAY($AU$1+1)&gt;1,
 DAY($AU$1)&lt;DAY(G172)),1))</f>
        <v>0</v>
      </c>
    </row>
    <row r="173" spans="1:47" ht="15.75" hidden="1" customHeight="1" outlineLevel="1" x14ac:dyDescent="0.2">
      <c r="A173" s="2"/>
      <c r="B173" s="128"/>
      <c r="C173" s="166"/>
      <c r="D173" s="111"/>
      <c r="E173" s="111"/>
      <c r="F173" s="112"/>
      <c r="G173" s="142"/>
      <c r="H173" s="143"/>
      <c r="I173" s="143"/>
      <c r="J173" s="143"/>
      <c r="K173" s="143"/>
      <c r="L173" s="144"/>
      <c r="M173" s="100" t="s">
        <v>63</v>
      </c>
      <c r="N173" s="101"/>
      <c r="O173" s="101"/>
      <c r="P173" s="102"/>
      <c r="Q173" s="116"/>
      <c r="R173" s="117"/>
      <c r="S173" s="117"/>
      <c r="T173" s="118"/>
      <c r="U173" s="45" t="s">
        <v>6</v>
      </c>
      <c r="V173" s="179"/>
      <c r="W173" s="179"/>
      <c r="X173" s="180" t="s">
        <v>7</v>
      </c>
      <c r="Y173" s="181"/>
      <c r="Z173" s="32" t="s">
        <v>4</v>
      </c>
      <c r="AA173" s="179"/>
      <c r="AB173" s="179"/>
      <c r="AC173" s="180" t="s">
        <v>7</v>
      </c>
      <c r="AD173" s="181"/>
      <c r="AE173" s="32"/>
      <c r="AF173" s="182" t="str">
        <f>IF(AB174="","",8000*AB174)</f>
        <v/>
      </c>
      <c r="AG173" s="182"/>
      <c r="AH173" s="182"/>
      <c r="AI173" s="15" t="s">
        <v>3</v>
      </c>
      <c r="AJ173" s="41"/>
      <c r="AK173" s="42"/>
      <c r="AL173" s="42"/>
      <c r="AM173" s="15"/>
      <c r="AN173" s="134"/>
      <c r="AO173" s="135"/>
      <c r="AP173" s="135"/>
      <c r="AQ173" s="136"/>
      <c r="AR173" s="176"/>
      <c r="AS173" s="176"/>
      <c r="AT173" s="2"/>
    </row>
    <row r="174" spans="1:47" ht="15.75" hidden="1" customHeight="1" outlineLevel="1" x14ac:dyDescent="0.2">
      <c r="A174" s="25"/>
      <c r="B174" s="128"/>
      <c r="C174" s="166"/>
      <c r="D174" s="111"/>
      <c r="E174" s="111"/>
      <c r="F174" s="112"/>
      <c r="G174" s="145"/>
      <c r="H174" s="146"/>
      <c r="I174" s="146"/>
      <c r="J174" s="146"/>
      <c r="K174" s="146"/>
      <c r="L174" s="147"/>
      <c r="M174" s="103" t="str">
        <f>IF(M172="","",DATEDIF(M172,G172,"Y"))</f>
        <v/>
      </c>
      <c r="N174" s="104"/>
      <c r="O174" s="104"/>
      <c r="P174" s="105"/>
      <c r="Q174" s="116"/>
      <c r="R174" s="117"/>
      <c r="S174" s="117"/>
      <c r="T174" s="118"/>
      <c r="U174" s="46"/>
      <c r="V174" s="2"/>
      <c r="W174" s="88"/>
      <c r="X174" s="180" t="s">
        <v>18</v>
      </c>
      <c r="Y174" s="181"/>
      <c r="Z174" s="32"/>
      <c r="AA174" s="2"/>
      <c r="AB174" s="88"/>
      <c r="AC174" s="180" t="s">
        <v>18</v>
      </c>
      <c r="AD174" s="181"/>
      <c r="AE174" s="183"/>
      <c r="AF174" s="184"/>
      <c r="AG174" s="184"/>
      <c r="AH174" s="184"/>
      <c r="AI174" s="185"/>
      <c r="AJ174" s="41"/>
      <c r="AK174" s="148" t="str">
        <f>IF(AF176="","",ROUNDDOWN(MIN(AF173,AF176),-3))</f>
        <v/>
      </c>
      <c r="AL174" s="148"/>
      <c r="AM174" s="15" t="s">
        <v>3</v>
      </c>
      <c r="AN174" s="134"/>
      <c r="AO174" s="135"/>
      <c r="AP174" s="135"/>
      <c r="AQ174" s="136"/>
      <c r="AR174" s="176"/>
      <c r="AS174" s="176"/>
      <c r="AT174" s="2"/>
    </row>
    <row r="175" spans="1:47" ht="15.75" hidden="1" customHeight="1" outlineLevel="1" x14ac:dyDescent="0.2">
      <c r="A175" s="2"/>
      <c r="B175" s="128"/>
      <c r="C175" s="109" t="s">
        <v>12</v>
      </c>
      <c r="D175" s="110"/>
      <c r="E175" s="111"/>
      <c r="F175" s="112"/>
      <c r="G175" s="129" t="s">
        <v>80</v>
      </c>
      <c r="H175" s="130"/>
      <c r="I175" s="130"/>
      <c r="J175" s="130"/>
      <c r="K175" s="130"/>
      <c r="L175" s="131"/>
      <c r="M175" s="84"/>
      <c r="N175" s="62"/>
      <c r="O175" s="62"/>
      <c r="P175" s="85"/>
      <c r="Q175" s="119"/>
      <c r="R175" s="120"/>
      <c r="S175" s="120"/>
      <c r="T175" s="121"/>
      <c r="U175" s="47"/>
      <c r="V175" s="48"/>
      <c r="W175" s="48"/>
      <c r="X175" s="48"/>
      <c r="Y175" s="49"/>
      <c r="Z175" s="32"/>
      <c r="AA175" s="2"/>
      <c r="AB175" s="2"/>
      <c r="AC175" s="2"/>
      <c r="AD175" s="15"/>
      <c r="AE175" s="50"/>
      <c r="AF175" s="132" t="s">
        <v>39</v>
      </c>
      <c r="AG175" s="132"/>
      <c r="AH175" s="132"/>
      <c r="AI175" s="133"/>
      <c r="AK175" s="42"/>
      <c r="AL175" s="42"/>
      <c r="AM175" s="15"/>
      <c r="AN175" s="134"/>
      <c r="AO175" s="135"/>
      <c r="AP175" s="135"/>
      <c r="AQ175" s="136"/>
      <c r="AR175" s="176"/>
      <c r="AS175" s="176"/>
      <c r="AT175" s="2"/>
    </row>
    <row r="176" spans="1:47" ht="14" hidden="1" customHeight="1" outlineLevel="1" x14ac:dyDescent="0.2">
      <c r="A176" s="2"/>
      <c r="B176" s="128"/>
      <c r="C176" s="140"/>
      <c r="D176" s="141"/>
      <c r="E176" s="51"/>
      <c r="F176" s="52"/>
      <c r="G176" s="142"/>
      <c r="H176" s="143"/>
      <c r="I176" s="143"/>
      <c r="J176" s="143"/>
      <c r="K176" s="143"/>
      <c r="L176" s="144"/>
      <c r="M176" s="32"/>
      <c r="N176" s="2" t="str">
        <f>IF(G176="","",DATEDIF(G176,$M$29,"m")+1)</f>
        <v/>
      </c>
      <c r="O176" s="2" t="s">
        <v>19</v>
      </c>
      <c r="P176" s="37"/>
      <c r="Q176" s="122"/>
      <c r="R176" s="123"/>
      <c r="S176" s="123"/>
      <c r="T176" s="124"/>
      <c r="U176" s="53" t="s">
        <v>21</v>
      </c>
      <c r="V176" s="54"/>
      <c r="W176" s="54"/>
      <c r="X176" s="54"/>
      <c r="Y176" s="55"/>
      <c r="Z176" s="41"/>
      <c r="AA176" s="42"/>
      <c r="AB176" s="42"/>
      <c r="AC176" s="42"/>
      <c r="AD176" s="15"/>
      <c r="AE176" s="32"/>
      <c r="AF176" s="148" t="str">
        <f>IF(AA172="","",ROUNDDOWN(AA172/2,0))</f>
        <v/>
      </c>
      <c r="AG176" s="148"/>
      <c r="AH176" s="148"/>
      <c r="AI176" s="15" t="s">
        <v>3</v>
      </c>
      <c r="AJ176" s="41"/>
      <c r="AK176" s="42"/>
      <c r="AL176" s="42"/>
      <c r="AM176" s="15"/>
      <c r="AN176" s="134"/>
      <c r="AO176" s="135"/>
      <c r="AP176" s="135"/>
      <c r="AQ176" s="136"/>
      <c r="AR176" s="176"/>
      <c r="AS176" s="176"/>
      <c r="AT176" s="2"/>
    </row>
    <row r="177" spans="1:47" ht="15.75" hidden="1" customHeight="1" outlineLevel="1" x14ac:dyDescent="0.2">
      <c r="A177" s="2"/>
      <c r="B177" s="128"/>
      <c r="C177" s="149" t="s">
        <v>20</v>
      </c>
      <c r="D177" s="150"/>
      <c r="E177" s="151"/>
      <c r="F177" s="152"/>
      <c r="G177" s="142"/>
      <c r="H177" s="143"/>
      <c r="I177" s="143"/>
      <c r="J177" s="143"/>
      <c r="K177" s="143"/>
      <c r="L177" s="144"/>
      <c r="M177" s="57" t="str">
        <f>IF(G176="","",IF($X$19="✔","（翌月払いのため",""))</f>
        <v/>
      </c>
      <c r="N177" s="2"/>
      <c r="O177" s="2"/>
      <c r="P177" s="37"/>
      <c r="Q177" s="122"/>
      <c r="R177" s="123"/>
      <c r="S177" s="123"/>
      <c r="T177" s="124"/>
      <c r="U177" s="153"/>
      <c r="V177" s="154"/>
      <c r="W177" s="154"/>
      <c r="X177" s="154"/>
      <c r="Y177" s="155"/>
      <c r="Z177" s="41"/>
      <c r="AA177" s="42"/>
      <c r="AB177" s="42"/>
      <c r="AC177" s="42"/>
      <c r="AD177" s="15"/>
      <c r="AE177" s="32"/>
      <c r="AF177" s="56"/>
      <c r="AG177" s="57"/>
      <c r="AH177" s="57"/>
      <c r="AI177" s="15"/>
      <c r="AJ177" s="41"/>
      <c r="AK177" s="42"/>
      <c r="AL177" s="42"/>
      <c r="AM177" s="15"/>
      <c r="AN177" s="134"/>
      <c r="AO177" s="135"/>
      <c r="AP177" s="135"/>
      <c r="AQ177" s="136"/>
      <c r="AR177" s="176"/>
      <c r="AS177" s="176"/>
      <c r="AT177" s="2"/>
    </row>
    <row r="178" spans="1:47" ht="15.75" hidden="1" customHeight="1" outlineLevel="1" x14ac:dyDescent="0.2">
      <c r="A178" s="2"/>
      <c r="B178" s="128"/>
      <c r="C178" s="159" t="s">
        <v>23</v>
      </c>
      <c r="D178" s="160"/>
      <c r="E178" s="161" t="s">
        <v>17</v>
      </c>
      <c r="F178" s="162"/>
      <c r="G178" s="145"/>
      <c r="H178" s="146"/>
      <c r="I178" s="146"/>
      <c r="J178" s="146"/>
      <c r="K178" s="146"/>
      <c r="L178" s="147"/>
      <c r="M178" s="86"/>
      <c r="N178" s="87" t="str">
        <f>IF(G176="","",IF($X$19="✔",N176-1,""))</f>
        <v/>
      </c>
      <c r="O178" s="43" t="str">
        <f>IF(G176="","",IF($X$19="✔","か月）",""))</f>
        <v/>
      </c>
      <c r="P178" s="44"/>
      <c r="Q178" s="125"/>
      <c r="R178" s="126"/>
      <c r="S178" s="126"/>
      <c r="T178" s="127"/>
      <c r="U178" s="156"/>
      <c r="V178" s="157"/>
      <c r="W178" s="157"/>
      <c r="X178" s="157"/>
      <c r="Y178" s="158"/>
      <c r="Z178" s="58"/>
      <c r="AA178" s="59"/>
      <c r="AB178" s="59"/>
      <c r="AC178" s="59"/>
      <c r="AD178" s="13"/>
      <c r="AE178" s="21"/>
      <c r="AF178" s="12"/>
      <c r="AG178" s="12"/>
      <c r="AH178" s="12"/>
      <c r="AI178" s="13"/>
      <c r="AJ178" s="58"/>
      <c r="AK178" s="59"/>
      <c r="AL178" s="59"/>
      <c r="AM178" s="13"/>
      <c r="AN178" s="137"/>
      <c r="AO178" s="138"/>
      <c r="AP178" s="138"/>
      <c r="AQ178" s="139"/>
      <c r="AR178" s="176"/>
      <c r="AS178" s="176"/>
      <c r="AT178" s="2"/>
    </row>
    <row r="179" spans="1:47" ht="15.75" hidden="1" customHeight="1" outlineLevel="1" x14ac:dyDescent="0.2">
      <c r="A179" s="2"/>
      <c r="B179" s="128">
        <v>19</v>
      </c>
      <c r="C179" s="163"/>
      <c r="D179" s="164"/>
      <c r="E179" s="164"/>
      <c r="F179" s="165"/>
      <c r="G179" s="167" t="s">
        <v>8</v>
      </c>
      <c r="H179" s="168"/>
      <c r="I179" s="168"/>
      <c r="J179" s="168"/>
      <c r="K179" s="168"/>
      <c r="L179" s="169"/>
      <c r="M179" s="106" t="s">
        <v>61</v>
      </c>
      <c r="N179" s="107"/>
      <c r="O179" s="107"/>
      <c r="P179" s="108"/>
      <c r="Q179" s="113" t="s">
        <v>40</v>
      </c>
      <c r="R179" s="114"/>
      <c r="S179" s="114"/>
      <c r="T179" s="115"/>
      <c r="U179" s="170"/>
      <c r="V179" s="171"/>
      <c r="W179" s="171"/>
      <c r="X179" s="171"/>
      <c r="Y179" s="172"/>
      <c r="Z179" s="8"/>
      <c r="AA179" s="9"/>
      <c r="AB179" s="9"/>
      <c r="AC179" s="9"/>
      <c r="AD179" s="30"/>
      <c r="AE179" s="33"/>
      <c r="AF179" s="9"/>
      <c r="AG179" s="34"/>
      <c r="AH179" s="9"/>
      <c r="AI179" s="30"/>
      <c r="AJ179" s="35"/>
      <c r="AK179" s="36"/>
      <c r="AL179" s="36"/>
      <c r="AM179" s="30"/>
      <c r="AN179" s="173"/>
      <c r="AO179" s="174"/>
      <c r="AP179" s="174"/>
      <c r="AQ179" s="175"/>
      <c r="AR179" s="176"/>
      <c r="AS179" s="176"/>
      <c r="AT179" s="2"/>
    </row>
    <row r="180" spans="1:47" ht="15.75" hidden="1" customHeight="1" outlineLevel="1" x14ac:dyDescent="0.2">
      <c r="A180" s="2"/>
      <c r="B180" s="128"/>
      <c r="C180" s="166"/>
      <c r="D180" s="111"/>
      <c r="E180" s="111"/>
      <c r="F180" s="112"/>
      <c r="G180" s="142"/>
      <c r="H180" s="143"/>
      <c r="I180" s="143"/>
      <c r="J180" s="143"/>
      <c r="K180" s="143"/>
      <c r="L180" s="144"/>
      <c r="M180" s="97"/>
      <c r="N180" s="98"/>
      <c r="O180" s="98"/>
      <c r="P180" s="99"/>
      <c r="Q180" s="116"/>
      <c r="R180" s="117"/>
      <c r="S180" s="117"/>
      <c r="T180" s="118"/>
      <c r="U180" s="38"/>
      <c r="V180" s="177" t="str">
        <f>IF(V181="","",V181*W182)</f>
        <v/>
      </c>
      <c r="W180" s="177"/>
      <c r="X180" s="177"/>
      <c r="Y180" s="15" t="s">
        <v>3</v>
      </c>
      <c r="Z180" s="32"/>
      <c r="AA180" s="178" t="str">
        <f>IF(AA181="","",AA181*AB182)</f>
        <v/>
      </c>
      <c r="AB180" s="178"/>
      <c r="AC180" s="178"/>
      <c r="AD180" s="15" t="s">
        <v>3</v>
      </c>
      <c r="AE180" s="39"/>
      <c r="AF180" s="2" t="s">
        <v>84</v>
      </c>
      <c r="AG180" s="40"/>
      <c r="AH180" s="2"/>
      <c r="AI180" s="15"/>
      <c r="AJ180" s="41"/>
      <c r="AK180" s="42"/>
      <c r="AL180" s="42"/>
      <c r="AM180" s="15"/>
      <c r="AN180" s="134"/>
      <c r="AO180" s="135"/>
      <c r="AP180" s="135"/>
      <c r="AQ180" s="136"/>
      <c r="AR180" s="176"/>
      <c r="AS180" s="176"/>
      <c r="AT180" s="2"/>
      <c r="AU180" s="4">
        <f>YEAR($AU$1)*12+MONTH($AU$1)-YEAR(G180)*12-MONTH(G180)
-IF(DAY(G180+1)=1,IF(DAY($AU$1+1)&gt;1,1),IF(AND(DAY($AU$1+1)&gt;1,
 DAY($AU$1)&lt;DAY(G180)),1))</f>
        <v>0</v>
      </c>
    </row>
    <row r="181" spans="1:47" ht="15.75" hidden="1" customHeight="1" outlineLevel="1" x14ac:dyDescent="0.2">
      <c r="A181" s="2"/>
      <c r="B181" s="128"/>
      <c r="C181" s="166"/>
      <c r="D181" s="111"/>
      <c r="E181" s="111"/>
      <c r="F181" s="112"/>
      <c r="G181" s="142"/>
      <c r="H181" s="143"/>
      <c r="I181" s="143"/>
      <c r="J181" s="143"/>
      <c r="K181" s="143"/>
      <c r="L181" s="144"/>
      <c r="M181" s="100" t="s">
        <v>63</v>
      </c>
      <c r="N181" s="101"/>
      <c r="O181" s="101"/>
      <c r="P181" s="102"/>
      <c r="Q181" s="116"/>
      <c r="R181" s="117"/>
      <c r="S181" s="117"/>
      <c r="T181" s="118"/>
      <c r="U181" s="45" t="s">
        <v>6</v>
      </c>
      <c r="V181" s="179"/>
      <c r="W181" s="179"/>
      <c r="X181" s="180" t="s">
        <v>7</v>
      </c>
      <c r="Y181" s="181"/>
      <c r="Z181" s="32" t="s">
        <v>4</v>
      </c>
      <c r="AA181" s="179"/>
      <c r="AB181" s="179"/>
      <c r="AC181" s="180" t="s">
        <v>7</v>
      </c>
      <c r="AD181" s="181"/>
      <c r="AE181" s="32"/>
      <c r="AF181" s="182" t="str">
        <f>IF(AB182="","",8000*AB182)</f>
        <v/>
      </c>
      <c r="AG181" s="182"/>
      <c r="AH181" s="182"/>
      <c r="AI181" s="15" t="s">
        <v>3</v>
      </c>
      <c r="AJ181" s="41"/>
      <c r="AK181" s="42"/>
      <c r="AL181" s="42"/>
      <c r="AM181" s="15"/>
      <c r="AN181" s="134"/>
      <c r="AO181" s="135"/>
      <c r="AP181" s="135"/>
      <c r="AQ181" s="136"/>
      <c r="AR181" s="176"/>
      <c r="AS181" s="176"/>
      <c r="AT181" s="2"/>
    </row>
    <row r="182" spans="1:47" ht="15.75" hidden="1" customHeight="1" outlineLevel="1" x14ac:dyDescent="0.2">
      <c r="A182" s="25"/>
      <c r="B182" s="128"/>
      <c r="C182" s="166"/>
      <c r="D182" s="111"/>
      <c r="E182" s="111"/>
      <c r="F182" s="112"/>
      <c r="G182" s="145"/>
      <c r="H182" s="146"/>
      <c r="I182" s="146"/>
      <c r="J182" s="146"/>
      <c r="K182" s="146"/>
      <c r="L182" s="147"/>
      <c r="M182" s="103" t="str">
        <f>IF(M180="","",DATEDIF(M180,G180,"Y"))</f>
        <v/>
      </c>
      <c r="N182" s="104"/>
      <c r="O182" s="104"/>
      <c r="P182" s="105"/>
      <c r="Q182" s="116"/>
      <c r="R182" s="117"/>
      <c r="S182" s="117"/>
      <c r="T182" s="118"/>
      <c r="U182" s="46"/>
      <c r="V182" s="2"/>
      <c r="W182" s="88"/>
      <c r="X182" s="180" t="s">
        <v>18</v>
      </c>
      <c r="Y182" s="181"/>
      <c r="Z182" s="32"/>
      <c r="AA182" s="2"/>
      <c r="AB182" s="88"/>
      <c r="AC182" s="180" t="s">
        <v>18</v>
      </c>
      <c r="AD182" s="181"/>
      <c r="AE182" s="183"/>
      <c r="AF182" s="184"/>
      <c r="AG182" s="184"/>
      <c r="AH182" s="184"/>
      <c r="AI182" s="185"/>
      <c r="AJ182" s="41"/>
      <c r="AK182" s="148" t="str">
        <f>IF(AF184="","",ROUNDDOWN(MIN(AF181,AF184),-3))</f>
        <v/>
      </c>
      <c r="AL182" s="148"/>
      <c r="AM182" s="15" t="s">
        <v>3</v>
      </c>
      <c r="AN182" s="134"/>
      <c r="AO182" s="135"/>
      <c r="AP182" s="135"/>
      <c r="AQ182" s="136"/>
      <c r="AR182" s="176"/>
      <c r="AS182" s="176"/>
      <c r="AT182" s="2"/>
    </row>
    <row r="183" spans="1:47" ht="15.75" hidden="1" customHeight="1" outlineLevel="1" x14ac:dyDescent="0.2">
      <c r="A183" s="2"/>
      <c r="B183" s="128"/>
      <c r="C183" s="109" t="s">
        <v>12</v>
      </c>
      <c r="D183" s="110"/>
      <c r="E183" s="111"/>
      <c r="F183" s="112"/>
      <c r="G183" s="129" t="s">
        <v>80</v>
      </c>
      <c r="H183" s="130"/>
      <c r="I183" s="130"/>
      <c r="J183" s="130"/>
      <c r="K183" s="130"/>
      <c r="L183" s="131"/>
      <c r="M183" s="84"/>
      <c r="N183" s="62"/>
      <c r="O183" s="62"/>
      <c r="P183" s="85"/>
      <c r="Q183" s="119"/>
      <c r="R183" s="120"/>
      <c r="S183" s="120"/>
      <c r="T183" s="121"/>
      <c r="U183" s="47"/>
      <c r="V183" s="48"/>
      <c r="W183" s="48"/>
      <c r="X183" s="48"/>
      <c r="Y183" s="49"/>
      <c r="Z183" s="32"/>
      <c r="AA183" s="2"/>
      <c r="AB183" s="2"/>
      <c r="AC183" s="2"/>
      <c r="AD183" s="15"/>
      <c r="AE183" s="50"/>
      <c r="AF183" s="132" t="s">
        <v>39</v>
      </c>
      <c r="AG183" s="132"/>
      <c r="AH183" s="132"/>
      <c r="AI183" s="133"/>
      <c r="AK183" s="42"/>
      <c r="AL183" s="42"/>
      <c r="AM183" s="15"/>
      <c r="AN183" s="134"/>
      <c r="AO183" s="135"/>
      <c r="AP183" s="135"/>
      <c r="AQ183" s="136"/>
      <c r="AR183" s="176"/>
      <c r="AS183" s="176"/>
      <c r="AT183" s="2"/>
    </row>
    <row r="184" spans="1:47" ht="14" hidden="1" customHeight="1" outlineLevel="1" x14ac:dyDescent="0.2">
      <c r="A184" s="2"/>
      <c r="B184" s="128"/>
      <c r="C184" s="140"/>
      <c r="D184" s="141"/>
      <c r="E184" s="51"/>
      <c r="F184" s="52"/>
      <c r="G184" s="142"/>
      <c r="H184" s="143"/>
      <c r="I184" s="143"/>
      <c r="J184" s="143"/>
      <c r="K184" s="143"/>
      <c r="L184" s="144"/>
      <c r="M184" s="32"/>
      <c r="N184" s="2" t="str">
        <f>IF(G184="","",DATEDIF(G184,$M$29,"m")+1)</f>
        <v/>
      </c>
      <c r="O184" s="2" t="s">
        <v>19</v>
      </c>
      <c r="P184" s="37"/>
      <c r="Q184" s="122"/>
      <c r="R184" s="123"/>
      <c r="S184" s="123"/>
      <c r="T184" s="124"/>
      <c r="U184" s="53" t="s">
        <v>21</v>
      </c>
      <c r="V184" s="54"/>
      <c r="W184" s="54"/>
      <c r="X184" s="54"/>
      <c r="Y184" s="55"/>
      <c r="Z184" s="41"/>
      <c r="AA184" s="42"/>
      <c r="AB184" s="42"/>
      <c r="AC184" s="42"/>
      <c r="AD184" s="15"/>
      <c r="AE184" s="32"/>
      <c r="AF184" s="148" t="str">
        <f>IF(AA180="","",ROUNDDOWN(AA180/2,0))</f>
        <v/>
      </c>
      <c r="AG184" s="148"/>
      <c r="AH184" s="148"/>
      <c r="AI184" s="15" t="s">
        <v>3</v>
      </c>
      <c r="AJ184" s="41"/>
      <c r="AK184" s="42"/>
      <c r="AL184" s="42"/>
      <c r="AM184" s="15"/>
      <c r="AN184" s="134"/>
      <c r="AO184" s="135"/>
      <c r="AP184" s="135"/>
      <c r="AQ184" s="136"/>
      <c r="AR184" s="176"/>
      <c r="AS184" s="176"/>
      <c r="AT184" s="2"/>
    </row>
    <row r="185" spans="1:47" ht="15.75" hidden="1" customHeight="1" outlineLevel="1" x14ac:dyDescent="0.2">
      <c r="A185" s="2"/>
      <c r="B185" s="128"/>
      <c r="C185" s="149" t="s">
        <v>20</v>
      </c>
      <c r="D185" s="150"/>
      <c r="E185" s="151"/>
      <c r="F185" s="152"/>
      <c r="G185" s="142"/>
      <c r="H185" s="143"/>
      <c r="I185" s="143"/>
      <c r="J185" s="143"/>
      <c r="K185" s="143"/>
      <c r="L185" s="144"/>
      <c r="M185" s="57" t="str">
        <f>IF(G184="","",IF($X$19="✔","（翌月払いのため",""))</f>
        <v/>
      </c>
      <c r="N185" s="2"/>
      <c r="O185" s="2"/>
      <c r="P185" s="37"/>
      <c r="Q185" s="122"/>
      <c r="R185" s="123"/>
      <c r="S185" s="123"/>
      <c r="T185" s="124"/>
      <c r="U185" s="153"/>
      <c r="V185" s="154"/>
      <c r="W185" s="154"/>
      <c r="X185" s="154"/>
      <c r="Y185" s="155"/>
      <c r="Z185" s="41"/>
      <c r="AA185" s="42"/>
      <c r="AB185" s="42"/>
      <c r="AC185" s="42"/>
      <c r="AD185" s="15"/>
      <c r="AE185" s="32"/>
      <c r="AF185" s="56"/>
      <c r="AG185" s="57"/>
      <c r="AH185" s="57"/>
      <c r="AI185" s="15"/>
      <c r="AJ185" s="41"/>
      <c r="AK185" s="42"/>
      <c r="AL185" s="42"/>
      <c r="AM185" s="15"/>
      <c r="AN185" s="134"/>
      <c r="AO185" s="135"/>
      <c r="AP185" s="135"/>
      <c r="AQ185" s="136"/>
      <c r="AR185" s="176"/>
      <c r="AS185" s="176"/>
      <c r="AT185" s="2"/>
    </row>
    <row r="186" spans="1:47" ht="15.75" hidden="1" customHeight="1" outlineLevel="1" x14ac:dyDescent="0.2">
      <c r="A186" s="2"/>
      <c r="B186" s="128"/>
      <c r="C186" s="159" t="s">
        <v>23</v>
      </c>
      <c r="D186" s="160"/>
      <c r="E186" s="161" t="s">
        <v>17</v>
      </c>
      <c r="F186" s="162"/>
      <c r="G186" s="145"/>
      <c r="H186" s="146"/>
      <c r="I186" s="146"/>
      <c r="J186" s="146"/>
      <c r="K186" s="146"/>
      <c r="L186" s="147"/>
      <c r="M186" s="86"/>
      <c r="N186" s="87" t="str">
        <f>IF(G184="","",IF($X$19="✔",N184-1,""))</f>
        <v/>
      </c>
      <c r="O186" s="43" t="str">
        <f>IF(G184="","",IF($X$19="✔","か月）",""))</f>
        <v/>
      </c>
      <c r="P186" s="44"/>
      <c r="Q186" s="125"/>
      <c r="R186" s="126"/>
      <c r="S186" s="126"/>
      <c r="T186" s="127"/>
      <c r="U186" s="156"/>
      <c r="V186" s="157"/>
      <c r="W186" s="157"/>
      <c r="X186" s="157"/>
      <c r="Y186" s="158"/>
      <c r="Z186" s="58"/>
      <c r="AA186" s="59"/>
      <c r="AB186" s="59"/>
      <c r="AC186" s="59"/>
      <c r="AD186" s="13"/>
      <c r="AE186" s="21"/>
      <c r="AF186" s="12"/>
      <c r="AG186" s="12"/>
      <c r="AH186" s="12"/>
      <c r="AI186" s="13"/>
      <c r="AJ186" s="58"/>
      <c r="AK186" s="59"/>
      <c r="AL186" s="59"/>
      <c r="AM186" s="13"/>
      <c r="AN186" s="137"/>
      <c r="AO186" s="138"/>
      <c r="AP186" s="138"/>
      <c r="AQ186" s="139"/>
      <c r="AR186" s="176"/>
      <c r="AS186" s="176"/>
      <c r="AT186" s="2"/>
    </row>
    <row r="187" spans="1:47" ht="15.75" hidden="1" customHeight="1" outlineLevel="1" x14ac:dyDescent="0.2">
      <c r="A187" s="2"/>
      <c r="B187" s="128">
        <v>20</v>
      </c>
      <c r="C187" s="163"/>
      <c r="D187" s="164"/>
      <c r="E187" s="164"/>
      <c r="F187" s="165"/>
      <c r="G187" s="167" t="s">
        <v>8</v>
      </c>
      <c r="H187" s="168"/>
      <c r="I187" s="168"/>
      <c r="J187" s="168"/>
      <c r="K187" s="168"/>
      <c r="L187" s="169"/>
      <c r="M187" s="106" t="s">
        <v>61</v>
      </c>
      <c r="N187" s="107"/>
      <c r="O187" s="107"/>
      <c r="P187" s="108"/>
      <c r="Q187" s="113" t="s">
        <v>40</v>
      </c>
      <c r="R187" s="114"/>
      <c r="S187" s="114"/>
      <c r="T187" s="115"/>
      <c r="U187" s="170"/>
      <c r="V187" s="171"/>
      <c r="W187" s="171"/>
      <c r="X187" s="171"/>
      <c r="Y187" s="172"/>
      <c r="Z187" s="8"/>
      <c r="AA187" s="9"/>
      <c r="AB187" s="9"/>
      <c r="AC187" s="9"/>
      <c r="AD187" s="30"/>
      <c r="AE187" s="33"/>
      <c r="AF187" s="9"/>
      <c r="AG187" s="34"/>
      <c r="AH187" s="9"/>
      <c r="AI187" s="30"/>
      <c r="AJ187" s="35"/>
      <c r="AK187" s="36"/>
      <c r="AL187" s="36"/>
      <c r="AM187" s="30"/>
      <c r="AN187" s="173"/>
      <c r="AO187" s="174"/>
      <c r="AP187" s="174"/>
      <c r="AQ187" s="175"/>
      <c r="AR187" s="176"/>
      <c r="AS187" s="176"/>
      <c r="AT187" s="2"/>
    </row>
    <row r="188" spans="1:47" ht="15.75" hidden="1" customHeight="1" outlineLevel="1" x14ac:dyDescent="0.2">
      <c r="A188" s="2"/>
      <c r="B188" s="128"/>
      <c r="C188" s="166"/>
      <c r="D188" s="111"/>
      <c r="E188" s="111"/>
      <c r="F188" s="112"/>
      <c r="G188" s="142"/>
      <c r="H188" s="143"/>
      <c r="I188" s="143"/>
      <c r="J188" s="143"/>
      <c r="K188" s="143"/>
      <c r="L188" s="144"/>
      <c r="M188" s="97"/>
      <c r="N188" s="98"/>
      <c r="O188" s="98"/>
      <c r="P188" s="99"/>
      <c r="Q188" s="116"/>
      <c r="R188" s="117"/>
      <c r="S188" s="117"/>
      <c r="T188" s="118"/>
      <c r="U188" s="38"/>
      <c r="V188" s="177" t="str">
        <f>IF(V189="","",V189*W190)</f>
        <v/>
      </c>
      <c r="W188" s="177"/>
      <c r="X188" s="177"/>
      <c r="Y188" s="15" t="s">
        <v>3</v>
      </c>
      <c r="Z188" s="32"/>
      <c r="AA188" s="178" t="str">
        <f>IF(AA189="","",AA189*AB190)</f>
        <v/>
      </c>
      <c r="AB188" s="178"/>
      <c r="AC188" s="178"/>
      <c r="AD188" s="15" t="s">
        <v>3</v>
      </c>
      <c r="AE188" s="39"/>
      <c r="AF188" s="2" t="s">
        <v>84</v>
      </c>
      <c r="AG188" s="40"/>
      <c r="AH188" s="2"/>
      <c r="AI188" s="15"/>
      <c r="AJ188" s="41"/>
      <c r="AK188" s="42"/>
      <c r="AL188" s="42"/>
      <c r="AM188" s="15"/>
      <c r="AN188" s="134"/>
      <c r="AO188" s="135"/>
      <c r="AP188" s="135"/>
      <c r="AQ188" s="136"/>
      <c r="AR188" s="176"/>
      <c r="AS188" s="176"/>
      <c r="AT188" s="2"/>
      <c r="AU188" s="4">
        <f>YEAR($AU$1)*12+MONTH($AU$1)-YEAR(G188)*12-MONTH(G188)
-IF(DAY(G188+1)=1,IF(DAY($AU$1+1)&gt;1,1),IF(AND(DAY($AU$1+1)&gt;1,
 DAY($AU$1)&lt;DAY(G188)),1))</f>
        <v>0</v>
      </c>
    </row>
    <row r="189" spans="1:47" ht="15.75" hidden="1" customHeight="1" outlineLevel="1" x14ac:dyDescent="0.2">
      <c r="A189" s="2"/>
      <c r="B189" s="128"/>
      <c r="C189" s="166"/>
      <c r="D189" s="111"/>
      <c r="E189" s="111"/>
      <c r="F189" s="112"/>
      <c r="G189" s="142"/>
      <c r="H189" s="143"/>
      <c r="I189" s="143"/>
      <c r="J189" s="143"/>
      <c r="K189" s="143"/>
      <c r="L189" s="144"/>
      <c r="M189" s="100" t="s">
        <v>63</v>
      </c>
      <c r="N189" s="101"/>
      <c r="O189" s="101"/>
      <c r="P189" s="102"/>
      <c r="Q189" s="116"/>
      <c r="R189" s="117"/>
      <c r="S189" s="117"/>
      <c r="T189" s="118"/>
      <c r="U189" s="45" t="s">
        <v>6</v>
      </c>
      <c r="V189" s="179"/>
      <c r="W189" s="179"/>
      <c r="X189" s="180" t="s">
        <v>7</v>
      </c>
      <c r="Y189" s="181"/>
      <c r="Z189" s="32" t="s">
        <v>4</v>
      </c>
      <c r="AA189" s="179"/>
      <c r="AB189" s="179"/>
      <c r="AC189" s="180" t="s">
        <v>7</v>
      </c>
      <c r="AD189" s="181"/>
      <c r="AE189" s="32"/>
      <c r="AF189" s="182" t="str">
        <f>IF(AB190="","",8000*AB190)</f>
        <v/>
      </c>
      <c r="AG189" s="182"/>
      <c r="AH189" s="182"/>
      <c r="AI189" s="15" t="s">
        <v>3</v>
      </c>
      <c r="AJ189" s="41"/>
      <c r="AK189" s="42"/>
      <c r="AL189" s="42"/>
      <c r="AM189" s="15"/>
      <c r="AN189" s="134"/>
      <c r="AO189" s="135"/>
      <c r="AP189" s="135"/>
      <c r="AQ189" s="136"/>
      <c r="AR189" s="176"/>
      <c r="AS189" s="176"/>
      <c r="AT189" s="2"/>
    </row>
    <row r="190" spans="1:47" ht="15.75" hidden="1" customHeight="1" outlineLevel="1" x14ac:dyDescent="0.2">
      <c r="A190" s="25"/>
      <c r="B190" s="128"/>
      <c r="C190" s="166"/>
      <c r="D190" s="111"/>
      <c r="E190" s="111"/>
      <c r="F190" s="112"/>
      <c r="G190" s="145"/>
      <c r="H190" s="146"/>
      <c r="I190" s="146"/>
      <c r="J190" s="146"/>
      <c r="K190" s="146"/>
      <c r="L190" s="147"/>
      <c r="M190" s="103" t="str">
        <f>IF(M188="","",DATEDIF(M188,G188,"Y"))</f>
        <v/>
      </c>
      <c r="N190" s="104"/>
      <c r="O190" s="104"/>
      <c r="P190" s="105"/>
      <c r="Q190" s="116"/>
      <c r="R190" s="117"/>
      <c r="S190" s="117"/>
      <c r="T190" s="118"/>
      <c r="U190" s="46"/>
      <c r="V190" s="2"/>
      <c r="W190" s="88"/>
      <c r="X190" s="180" t="s">
        <v>18</v>
      </c>
      <c r="Y190" s="181"/>
      <c r="Z190" s="32"/>
      <c r="AA190" s="2"/>
      <c r="AB190" s="88"/>
      <c r="AC190" s="180" t="s">
        <v>18</v>
      </c>
      <c r="AD190" s="181"/>
      <c r="AE190" s="183"/>
      <c r="AF190" s="184"/>
      <c r="AG190" s="184"/>
      <c r="AH190" s="184"/>
      <c r="AI190" s="185"/>
      <c r="AJ190" s="41"/>
      <c r="AK190" s="148" t="str">
        <f>IF(AF192="","",ROUNDDOWN(MIN(AF189,AF192),-3))</f>
        <v/>
      </c>
      <c r="AL190" s="148"/>
      <c r="AM190" s="15" t="s">
        <v>3</v>
      </c>
      <c r="AN190" s="134"/>
      <c r="AO190" s="135"/>
      <c r="AP190" s="135"/>
      <c r="AQ190" s="136"/>
      <c r="AR190" s="176"/>
      <c r="AS190" s="176"/>
      <c r="AT190" s="2"/>
    </row>
    <row r="191" spans="1:47" ht="15.75" hidden="1" customHeight="1" outlineLevel="1" x14ac:dyDescent="0.2">
      <c r="A191" s="2"/>
      <c r="B191" s="128"/>
      <c r="C191" s="109" t="s">
        <v>12</v>
      </c>
      <c r="D191" s="110"/>
      <c r="E191" s="111"/>
      <c r="F191" s="112"/>
      <c r="G191" s="129" t="s">
        <v>80</v>
      </c>
      <c r="H191" s="130"/>
      <c r="I191" s="130"/>
      <c r="J191" s="130"/>
      <c r="K191" s="130"/>
      <c r="L191" s="131"/>
      <c r="M191" s="84"/>
      <c r="N191" s="62"/>
      <c r="O191" s="62"/>
      <c r="P191" s="85"/>
      <c r="Q191" s="119"/>
      <c r="R191" s="120"/>
      <c r="S191" s="120"/>
      <c r="T191" s="121"/>
      <c r="U191" s="47"/>
      <c r="V191" s="48"/>
      <c r="W191" s="48"/>
      <c r="X191" s="48"/>
      <c r="Y191" s="49"/>
      <c r="Z191" s="32"/>
      <c r="AA191" s="2"/>
      <c r="AB191" s="2"/>
      <c r="AC191" s="2"/>
      <c r="AD191" s="15"/>
      <c r="AE191" s="50"/>
      <c r="AF191" s="132" t="s">
        <v>39</v>
      </c>
      <c r="AG191" s="132"/>
      <c r="AH191" s="132"/>
      <c r="AI191" s="133"/>
      <c r="AK191" s="42"/>
      <c r="AL191" s="42"/>
      <c r="AM191" s="15"/>
      <c r="AN191" s="134"/>
      <c r="AO191" s="135"/>
      <c r="AP191" s="135"/>
      <c r="AQ191" s="136"/>
      <c r="AR191" s="176"/>
      <c r="AS191" s="176"/>
      <c r="AT191" s="2"/>
    </row>
    <row r="192" spans="1:47" ht="14" hidden="1" customHeight="1" outlineLevel="1" x14ac:dyDescent="0.2">
      <c r="A192" s="2"/>
      <c r="B192" s="128"/>
      <c r="C192" s="140"/>
      <c r="D192" s="141"/>
      <c r="E192" s="51"/>
      <c r="F192" s="52"/>
      <c r="G192" s="142"/>
      <c r="H192" s="143"/>
      <c r="I192" s="143"/>
      <c r="J192" s="143"/>
      <c r="K192" s="143"/>
      <c r="L192" s="144"/>
      <c r="M192" s="32"/>
      <c r="N192" s="2" t="str">
        <f>IF(G192="","",DATEDIF(G192,$M$29,"m")+1)</f>
        <v/>
      </c>
      <c r="O192" s="2" t="s">
        <v>19</v>
      </c>
      <c r="P192" s="37"/>
      <c r="Q192" s="122"/>
      <c r="R192" s="123"/>
      <c r="S192" s="123"/>
      <c r="T192" s="124"/>
      <c r="U192" s="53" t="s">
        <v>21</v>
      </c>
      <c r="V192" s="54"/>
      <c r="W192" s="54"/>
      <c r="X192" s="54"/>
      <c r="Y192" s="55"/>
      <c r="Z192" s="41"/>
      <c r="AA192" s="42"/>
      <c r="AB192" s="42"/>
      <c r="AC192" s="42"/>
      <c r="AD192" s="15"/>
      <c r="AE192" s="32"/>
      <c r="AF192" s="148" t="str">
        <f>IF(AA188="","",ROUNDDOWN(AA188/2,0))</f>
        <v/>
      </c>
      <c r="AG192" s="148"/>
      <c r="AH192" s="148"/>
      <c r="AI192" s="15" t="s">
        <v>3</v>
      </c>
      <c r="AJ192" s="41"/>
      <c r="AK192" s="42"/>
      <c r="AL192" s="42"/>
      <c r="AM192" s="15"/>
      <c r="AN192" s="134"/>
      <c r="AO192" s="135"/>
      <c r="AP192" s="135"/>
      <c r="AQ192" s="136"/>
      <c r="AR192" s="176"/>
      <c r="AS192" s="176"/>
      <c r="AT192" s="2"/>
    </row>
    <row r="193" spans="1:47" ht="15.75" hidden="1" customHeight="1" outlineLevel="1" x14ac:dyDescent="0.2">
      <c r="A193" s="2"/>
      <c r="B193" s="128"/>
      <c r="C193" s="149" t="s">
        <v>20</v>
      </c>
      <c r="D193" s="150"/>
      <c r="E193" s="151"/>
      <c r="F193" s="152"/>
      <c r="G193" s="142"/>
      <c r="H193" s="143"/>
      <c r="I193" s="143"/>
      <c r="J193" s="143"/>
      <c r="K193" s="143"/>
      <c r="L193" s="144"/>
      <c r="M193" s="57" t="str">
        <f>IF(G192="","",IF($X$19="✔","（翌月払いのため",""))</f>
        <v/>
      </c>
      <c r="N193" s="2"/>
      <c r="O193" s="2"/>
      <c r="P193" s="37"/>
      <c r="Q193" s="122"/>
      <c r="R193" s="123"/>
      <c r="S193" s="123"/>
      <c r="T193" s="124"/>
      <c r="U193" s="153"/>
      <c r="V193" s="154"/>
      <c r="W193" s="154"/>
      <c r="X193" s="154"/>
      <c r="Y193" s="155"/>
      <c r="Z193" s="41"/>
      <c r="AA193" s="42"/>
      <c r="AB193" s="42"/>
      <c r="AC193" s="42"/>
      <c r="AD193" s="15"/>
      <c r="AE193" s="32"/>
      <c r="AF193" s="56"/>
      <c r="AG193" s="57"/>
      <c r="AH193" s="57"/>
      <c r="AI193" s="15"/>
      <c r="AJ193" s="41"/>
      <c r="AK193" s="42"/>
      <c r="AL193" s="42"/>
      <c r="AM193" s="15"/>
      <c r="AN193" s="134"/>
      <c r="AO193" s="135"/>
      <c r="AP193" s="135"/>
      <c r="AQ193" s="136"/>
      <c r="AR193" s="176"/>
      <c r="AS193" s="176"/>
      <c r="AT193" s="2"/>
    </row>
    <row r="194" spans="1:47" ht="15.75" hidden="1" customHeight="1" outlineLevel="1" x14ac:dyDescent="0.2">
      <c r="A194" s="2"/>
      <c r="B194" s="128"/>
      <c r="C194" s="159" t="s">
        <v>23</v>
      </c>
      <c r="D194" s="160"/>
      <c r="E194" s="161" t="s">
        <v>17</v>
      </c>
      <c r="F194" s="162"/>
      <c r="G194" s="145"/>
      <c r="H194" s="146"/>
      <c r="I194" s="146"/>
      <c r="J194" s="146"/>
      <c r="K194" s="146"/>
      <c r="L194" s="147"/>
      <c r="M194" s="86"/>
      <c r="N194" s="87" t="str">
        <f>IF(G192="","",IF($X$19="✔",N192-1,""))</f>
        <v/>
      </c>
      <c r="O194" s="43" t="str">
        <f>IF(G192="","",IF($X$19="✔","か月）",""))</f>
        <v/>
      </c>
      <c r="P194" s="44"/>
      <c r="Q194" s="125"/>
      <c r="R194" s="126"/>
      <c r="S194" s="126"/>
      <c r="T194" s="127"/>
      <c r="U194" s="156"/>
      <c r="V194" s="157"/>
      <c r="W194" s="157"/>
      <c r="X194" s="157"/>
      <c r="Y194" s="158"/>
      <c r="Z194" s="58"/>
      <c r="AA194" s="59"/>
      <c r="AB194" s="59"/>
      <c r="AC194" s="59"/>
      <c r="AD194" s="13"/>
      <c r="AE194" s="21"/>
      <c r="AF194" s="12"/>
      <c r="AG194" s="12"/>
      <c r="AH194" s="12"/>
      <c r="AI194" s="13"/>
      <c r="AJ194" s="58"/>
      <c r="AK194" s="59"/>
      <c r="AL194" s="59"/>
      <c r="AM194" s="13"/>
      <c r="AN194" s="137"/>
      <c r="AO194" s="138"/>
      <c r="AP194" s="138"/>
      <c r="AQ194" s="139"/>
      <c r="AR194" s="176"/>
      <c r="AS194" s="176"/>
      <c r="AT194" s="2"/>
    </row>
    <row r="195" spans="1:47" ht="15.75" hidden="1" customHeight="1" outlineLevel="1" x14ac:dyDescent="0.2">
      <c r="A195" s="2"/>
      <c r="B195" s="128">
        <v>21</v>
      </c>
      <c r="C195" s="163"/>
      <c r="D195" s="164"/>
      <c r="E195" s="164"/>
      <c r="F195" s="165"/>
      <c r="G195" s="167" t="s">
        <v>8</v>
      </c>
      <c r="H195" s="168"/>
      <c r="I195" s="168"/>
      <c r="J195" s="168"/>
      <c r="K195" s="168"/>
      <c r="L195" s="169"/>
      <c r="M195" s="106" t="s">
        <v>61</v>
      </c>
      <c r="N195" s="107"/>
      <c r="O195" s="107"/>
      <c r="P195" s="108"/>
      <c r="Q195" s="113" t="s">
        <v>40</v>
      </c>
      <c r="R195" s="114"/>
      <c r="S195" s="114"/>
      <c r="T195" s="115"/>
      <c r="U195" s="170"/>
      <c r="V195" s="171"/>
      <c r="W195" s="171"/>
      <c r="X195" s="171"/>
      <c r="Y195" s="172"/>
      <c r="Z195" s="8"/>
      <c r="AA195" s="9"/>
      <c r="AB195" s="9"/>
      <c r="AC195" s="9"/>
      <c r="AD195" s="30"/>
      <c r="AE195" s="33"/>
      <c r="AF195" s="9"/>
      <c r="AG195" s="34"/>
      <c r="AH195" s="9"/>
      <c r="AI195" s="30"/>
      <c r="AJ195" s="35"/>
      <c r="AK195" s="36"/>
      <c r="AL195" s="36"/>
      <c r="AM195" s="30"/>
      <c r="AN195" s="173"/>
      <c r="AO195" s="174"/>
      <c r="AP195" s="174"/>
      <c r="AQ195" s="175"/>
      <c r="AR195" s="176"/>
      <c r="AS195" s="176"/>
      <c r="AT195" s="2"/>
    </row>
    <row r="196" spans="1:47" ht="15.75" hidden="1" customHeight="1" outlineLevel="1" x14ac:dyDescent="0.2">
      <c r="A196" s="2"/>
      <c r="B196" s="128"/>
      <c r="C196" s="166"/>
      <c r="D196" s="111"/>
      <c r="E196" s="111"/>
      <c r="F196" s="112"/>
      <c r="G196" s="142"/>
      <c r="H196" s="143"/>
      <c r="I196" s="143"/>
      <c r="J196" s="143"/>
      <c r="K196" s="143"/>
      <c r="L196" s="144"/>
      <c r="M196" s="97"/>
      <c r="N196" s="98"/>
      <c r="O196" s="98"/>
      <c r="P196" s="99"/>
      <c r="Q196" s="116"/>
      <c r="R196" s="117"/>
      <c r="S196" s="117"/>
      <c r="T196" s="118"/>
      <c r="U196" s="38"/>
      <c r="V196" s="177" t="str">
        <f>IF(V197="","",V197*W198)</f>
        <v/>
      </c>
      <c r="W196" s="177"/>
      <c r="X196" s="177"/>
      <c r="Y196" s="15" t="s">
        <v>3</v>
      </c>
      <c r="Z196" s="32"/>
      <c r="AA196" s="178" t="str">
        <f>IF(AA197="","",AA197*AB198)</f>
        <v/>
      </c>
      <c r="AB196" s="178"/>
      <c r="AC196" s="178"/>
      <c r="AD196" s="15" t="s">
        <v>3</v>
      </c>
      <c r="AE196" s="39"/>
      <c r="AF196" s="2" t="s">
        <v>84</v>
      </c>
      <c r="AG196" s="40"/>
      <c r="AH196" s="2"/>
      <c r="AI196" s="15"/>
      <c r="AJ196" s="41"/>
      <c r="AK196" s="42"/>
      <c r="AL196" s="42"/>
      <c r="AM196" s="15"/>
      <c r="AN196" s="134"/>
      <c r="AO196" s="135"/>
      <c r="AP196" s="135"/>
      <c r="AQ196" s="136"/>
      <c r="AR196" s="176"/>
      <c r="AS196" s="176"/>
      <c r="AT196" s="2"/>
      <c r="AU196" s="4">
        <f>YEAR($AU$1)*12+MONTH($AU$1)-YEAR(G196)*12-MONTH(G196)
-IF(DAY(G196+1)=1,IF(DAY($AU$1+1)&gt;1,1),IF(AND(DAY($AU$1+1)&gt;1,
 DAY($AU$1)&lt;DAY(G196)),1))</f>
        <v>0</v>
      </c>
    </row>
    <row r="197" spans="1:47" ht="15.75" hidden="1" customHeight="1" outlineLevel="1" x14ac:dyDescent="0.2">
      <c r="A197" s="2"/>
      <c r="B197" s="128"/>
      <c r="C197" s="166"/>
      <c r="D197" s="111"/>
      <c r="E197" s="111"/>
      <c r="F197" s="112"/>
      <c r="G197" s="142"/>
      <c r="H197" s="143"/>
      <c r="I197" s="143"/>
      <c r="J197" s="143"/>
      <c r="K197" s="143"/>
      <c r="L197" s="144"/>
      <c r="M197" s="100" t="s">
        <v>63</v>
      </c>
      <c r="N197" s="101"/>
      <c r="O197" s="101"/>
      <c r="P197" s="102"/>
      <c r="Q197" s="116"/>
      <c r="R197" s="117"/>
      <c r="S197" s="117"/>
      <c r="T197" s="118"/>
      <c r="U197" s="45" t="s">
        <v>6</v>
      </c>
      <c r="V197" s="179"/>
      <c r="W197" s="179"/>
      <c r="X197" s="180" t="s">
        <v>7</v>
      </c>
      <c r="Y197" s="181"/>
      <c r="Z197" s="32" t="s">
        <v>4</v>
      </c>
      <c r="AA197" s="179"/>
      <c r="AB197" s="179"/>
      <c r="AC197" s="180" t="s">
        <v>7</v>
      </c>
      <c r="AD197" s="181"/>
      <c r="AE197" s="32"/>
      <c r="AF197" s="182" t="str">
        <f>IF(AB198="","",8000*AB198)</f>
        <v/>
      </c>
      <c r="AG197" s="182"/>
      <c r="AH197" s="182"/>
      <c r="AI197" s="15" t="s">
        <v>3</v>
      </c>
      <c r="AJ197" s="41"/>
      <c r="AK197" s="42"/>
      <c r="AL197" s="42"/>
      <c r="AM197" s="15"/>
      <c r="AN197" s="134"/>
      <c r="AO197" s="135"/>
      <c r="AP197" s="135"/>
      <c r="AQ197" s="136"/>
      <c r="AR197" s="176"/>
      <c r="AS197" s="176"/>
      <c r="AT197" s="2"/>
    </row>
    <row r="198" spans="1:47" ht="17.399999999999999" hidden="1" customHeight="1" outlineLevel="1" x14ac:dyDescent="0.2">
      <c r="A198" s="25"/>
      <c r="B198" s="128"/>
      <c r="C198" s="166"/>
      <c r="D198" s="111"/>
      <c r="E198" s="111"/>
      <c r="F198" s="112"/>
      <c r="G198" s="145"/>
      <c r="H198" s="146"/>
      <c r="I198" s="146"/>
      <c r="J198" s="146"/>
      <c r="K198" s="146"/>
      <c r="L198" s="147"/>
      <c r="M198" s="103" t="str">
        <f>IF(M196="","",DATEDIF(M196,G196,"Y"))</f>
        <v/>
      </c>
      <c r="N198" s="104"/>
      <c r="O198" s="104"/>
      <c r="P198" s="105"/>
      <c r="Q198" s="116"/>
      <c r="R198" s="117"/>
      <c r="S198" s="117"/>
      <c r="T198" s="118"/>
      <c r="U198" s="46"/>
      <c r="V198" s="2"/>
      <c r="W198" s="88"/>
      <c r="X198" s="180" t="s">
        <v>18</v>
      </c>
      <c r="Y198" s="181"/>
      <c r="Z198" s="32"/>
      <c r="AA198" s="2"/>
      <c r="AB198" s="88"/>
      <c r="AC198" s="180" t="s">
        <v>18</v>
      </c>
      <c r="AD198" s="181"/>
      <c r="AE198" s="183"/>
      <c r="AF198" s="184"/>
      <c r="AG198" s="184"/>
      <c r="AH198" s="184"/>
      <c r="AI198" s="185"/>
      <c r="AJ198" s="41"/>
      <c r="AK198" s="148" t="str">
        <f>IF(AF200="","",ROUNDDOWN(MIN(AF197,AF200),-3))</f>
        <v/>
      </c>
      <c r="AL198" s="148"/>
      <c r="AM198" s="15" t="s">
        <v>3</v>
      </c>
      <c r="AN198" s="134"/>
      <c r="AO198" s="135"/>
      <c r="AP198" s="135"/>
      <c r="AQ198" s="136"/>
      <c r="AR198" s="176"/>
      <c r="AS198" s="176"/>
      <c r="AT198" s="2"/>
    </row>
    <row r="199" spans="1:47" ht="14.4" hidden="1" customHeight="1" outlineLevel="1" x14ac:dyDescent="0.2">
      <c r="A199" s="2"/>
      <c r="B199" s="128"/>
      <c r="C199" s="109" t="s">
        <v>12</v>
      </c>
      <c r="D199" s="110"/>
      <c r="E199" s="111"/>
      <c r="F199" s="112"/>
      <c r="G199" s="129" t="s">
        <v>80</v>
      </c>
      <c r="H199" s="130"/>
      <c r="I199" s="130"/>
      <c r="J199" s="130"/>
      <c r="K199" s="130"/>
      <c r="L199" s="131"/>
      <c r="M199" s="84"/>
      <c r="N199" s="62"/>
      <c r="O199" s="62"/>
      <c r="P199" s="85"/>
      <c r="Q199" s="119"/>
      <c r="R199" s="120"/>
      <c r="S199" s="120"/>
      <c r="T199" s="121"/>
      <c r="U199" s="47"/>
      <c r="V199" s="48"/>
      <c r="W199" s="48"/>
      <c r="X199" s="48"/>
      <c r="Y199" s="49"/>
      <c r="Z199" s="32"/>
      <c r="AA199" s="2"/>
      <c r="AB199" s="2"/>
      <c r="AC199" s="2"/>
      <c r="AD199" s="15"/>
      <c r="AE199" s="50"/>
      <c r="AF199" s="132" t="s">
        <v>39</v>
      </c>
      <c r="AG199" s="132"/>
      <c r="AH199" s="132"/>
      <c r="AI199" s="133"/>
      <c r="AK199" s="42"/>
      <c r="AL199" s="42"/>
      <c r="AM199" s="15"/>
      <c r="AN199" s="134"/>
      <c r="AO199" s="135"/>
      <c r="AP199" s="135"/>
      <c r="AQ199" s="136"/>
      <c r="AR199" s="176"/>
      <c r="AS199" s="176"/>
      <c r="AT199" s="2"/>
    </row>
    <row r="200" spans="1:47" ht="15.75" hidden="1" customHeight="1" outlineLevel="1" x14ac:dyDescent="0.2">
      <c r="A200" s="2"/>
      <c r="B200" s="128"/>
      <c r="C200" s="140"/>
      <c r="D200" s="141"/>
      <c r="E200" s="51"/>
      <c r="F200" s="52"/>
      <c r="G200" s="142"/>
      <c r="H200" s="143"/>
      <c r="I200" s="143"/>
      <c r="J200" s="143"/>
      <c r="K200" s="143"/>
      <c r="L200" s="144"/>
      <c r="M200" s="32"/>
      <c r="N200" s="2" t="str">
        <f>IF(G200="","",DATEDIF(G200,$M$29,"m")+1)</f>
        <v/>
      </c>
      <c r="O200" s="2" t="s">
        <v>19</v>
      </c>
      <c r="P200" s="37"/>
      <c r="Q200" s="122"/>
      <c r="R200" s="123"/>
      <c r="S200" s="123"/>
      <c r="T200" s="124"/>
      <c r="U200" s="53" t="s">
        <v>21</v>
      </c>
      <c r="V200" s="54"/>
      <c r="W200" s="54"/>
      <c r="X200" s="54"/>
      <c r="Y200" s="55"/>
      <c r="Z200" s="41"/>
      <c r="AA200" s="42"/>
      <c r="AB200" s="42"/>
      <c r="AC200" s="42"/>
      <c r="AD200" s="15"/>
      <c r="AE200" s="32"/>
      <c r="AF200" s="148" t="str">
        <f>IF(AA196="","",ROUNDDOWN(AA196/2,0))</f>
        <v/>
      </c>
      <c r="AG200" s="148"/>
      <c r="AH200" s="148"/>
      <c r="AI200" s="15" t="s">
        <v>3</v>
      </c>
      <c r="AJ200" s="41"/>
      <c r="AK200" s="42"/>
      <c r="AL200" s="42"/>
      <c r="AM200" s="15"/>
      <c r="AN200" s="134"/>
      <c r="AO200" s="135"/>
      <c r="AP200" s="135"/>
      <c r="AQ200" s="136"/>
      <c r="AR200" s="176"/>
      <c r="AS200" s="176"/>
      <c r="AT200" s="2"/>
    </row>
    <row r="201" spans="1:47" ht="15.75" hidden="1" customHeight="1" outlineLevel="1" x14ac:dyDescent="0.2">
      <c r="A201" s="2"/>
      <c r="B201" s="128"/>
      <c r="C201" s="149" t="s">
        <v>20</v>
      </c>
      <c r="D201" s="150"/>
      <c r="E201" s="151"/>
      <c r="F201" s="152"/>
      <c r="G201" s="142"/>
      <c r="H201" s="143"/>
      <c r="I201" s="143"/>
      <c r="J201" s="143"/>
      <c r="K201" s="143"/>
      <c r="L201" s="144"/>
      <c r="M201" s="57" t="str">
        <f>IF(G200="","",IF($X$19="✔","（翌月払いのため",""))</f>
        <v/>
      </c>
      <c r="N201" s="2"/>
      <c r="O201" s="2"/>
      <c r="P201" s="37"/>
      <c r="Q201" s="122"/>
      <c r="R201" s="123"/>
      <c r="S201" s="123"/>
      <c r="T201" s="124"/>
      <c r="U201" s="153"/>
      <c r="V201" s="154"/>
      <c r="W201" s="154"/>
      <c r="X201" s="154"/>
      <c r="Y201" s="155"/>
      <c r="Z201" s="41"/>
      <c r="AA201" s="42"/>
      <c r="AB201" s="42"/>
      <c r="AC201" s="42"/>
      <c r="AD201" s="15"/>
      <c r="AE201" s="32"/>
      <c r="AF201" s="56"/>
      <c r="AG201" s="57"/>
      <c r="AH201" s="57"/>
      <c r="AI201" s="15"/>
      <c r="AJ201" s="41"/>
      <c r="AK201" s="42"/>
      <c r="AL201" s="42"/>
      <c r="AM201" s="15"/>
      <c r="AN201" s="134"/>
      <c r="AO201" s="135"/>
      <c r="AP201" s="135"/>
      <c r="AQ201" s="136"/>
      <c r="AR201" s="176"/>
      <c r="AS201" s="176"/>
      <c r="AT201" s="2"/>
    </row>
    <row r="202" spans="1:47" ht="15.75" hidden="1" customHeight="1" outlineLevel="1" x14ac:dyDescent="0.2">
      <c r="A202" s="2"/>
      <c r="B202" s="128"/>
      <c r="C202" s="159" t="s">
        <v>23</v>
      </c>
      <c r="D202" s="160"/>
      <c r="E202" s="186"/>
      <c r="F202" s="162"/>
      <c r="G202" s="145"/>
      <c r="H202" s="146"/>
      <c r="I202" s="146"/>
      <c r="J202" s="146"/>
      <c r="K202" s="146"/>
      <c r="L202" s="147"/>
      <c r="M202" s="86"/>
      <c r="N202" s="87" t="str">
        <f>IF(G200="","",IF($X$19="✔",N200-1,""))</f>
        <v/>
      </c>
      <c r="O202" s="43" t="str">
        <f>IF(G200="","",IF($X$19="✔","か月）",""))</f>
        <v/>
      </c>
      <c r="P202" s="44"/>
      <c r="Q202" s="125"/>
      <c r="R202" s="126"/>
      <c r="S202" s="126"/>
      <c r="T202" s="127"/>
      <c r="U202" s="156"/>
      <c r="V202" s="157"/>
      <c r="W202" s="157"/>
      <c r="X202" s="157"/>
      <c r="Y202" s="158"/>
      <c r="Z202" s="58"/>
      <c r="AA202" s="59"/>
      <c r="AB202" s="59"/>
      <c r="AC202" s="59"/>
      <c r="AD202" s="13"/>
      <c r="AE202" s="21"/>
      <c r="AF202" s="12"/>
      <c r="AG202" s="12"/>
      <c r="AH202" s="12"/>
      <c r="AI202" s="13"/>
      <c r="AJ202" s="58"/>
      <c r="AK202" s="59"/>
      <c r="AL202" s="59"/>
      <c r="AM202" s="13"/>
      <c r="AN202" s="137"/>
      <c r="AO202" s="138"/>
      <c r="AP202" s="138"/>
      <c r="AQ202" s="139"/>
      <c r="AR202" s="176"/>
      <c r="AS202" s="176"/>
      <c r="AT202" s="2"/>
    </row>
    <row r="203" spans="1:47" ht="15.75" hidden="1" customHeight="1" outlineLevel="1" x14ac:dyDescent="0.2">
      <c r="A203" s="2"/>
      <c r="B203" s="128">
        <v>22</v>
      </c>
      <c r="C203" s="163"/>
      <c r="D203" s="164"/>
      <c r="E203" s="164"/>
      <c r="F203" s="165"/>
      <c r="G203" s="167" t="s">
        <v>8</v>
      </c>
      <c r="H203" s="168"/>
      <c r="I203" s="168"/>
      <c r="J203" s="168"/>
      <c r="K203" s="168"/>
      <c r="L203" s="169"/>
      <c r="M203" s="106" t="s">
        <v>61</v>
      </c>
      <c r="N203" s="107"/>
      <c r="O203" s="107"/>
      <c r="P203" s="108"/>
      <c r="Q203" s="113" t="s">
        <v>40</v>
      </c>
      <c r="R203" s="114"/>
      <c r="S203" s="114"/>
      <c r="T203" s="115"/>
      <c r="U203" s="170"/>
      <c r="V203" s="171"/>
      <c r="W203" s="171"/>
      <c r="X203" s="171"/>
      <c r="Y203" s="172"/>
      <c r="Z203" s="8"/>
      <c r="AA203" s="9"/>
      <c r="AB203" s="9"/>
      <c r="AC203" s="9"/>
      <c r="AD203" s="30"/>
      <c r="AE203" s="33"/>
      <c r="AF203" s="9"/>
      <c r="AG203" s="34"/>
      <c r="AH203" s="9"/>
      <c r="AI203" s="30"/>
      <c r="AJ203" s="35"/>
      <c r="AK203" s="36"/>
      <c r="AL203" s="36"/>
      <c r="AM203" s="30"/>
      <c r="AN203" s="173"/>
      <c r="AO203" s="174"/>
      <c r="AP203" s="174"/>
      <c r="AQ203" s="175"/>
      <c r="AR203" s="176"/>
      <c r="AS203" s="176"/>
      <c r="AT203" s="2"/>
    </row>
    <row r="204" spans="1:47" ht="15.75" hidden="1" customHeight="1" outlineLevel="1" x14ac:dyDescent="0.2">
      <c r="A204" s="2"/>
      <c r="B204" s="128"/>
      <c r="C204" s="166"/>
      <c r="D204" s="111"/>
      <c r="E204" s="111"/>
      <c r="F204" s="112"/>
      <c r="G204" s="142"/>
      <c r="H204" s="143"/>
      <c r="I204" s="143"/>
      <c r="J204" s="143"/>
      <c r="K204" s="143"/>
      <c r="L204" s="144"/>
      <c r="M204" s="97"/>
      <c r="N204" s="98"/>
      <c r="O204" s="98"/>
      <c r="P204" s="99"/>
      <c r="Q204" s="116"/>
      <c r="R204" s="117"/>
      <c r="S204" s="117"/>
      <c r="T204" s="118"/>
      <c r="U204" s="38"/>
      <c r="V204" s="177" t="str">
        <f>IF(V205="","",V205*W206)</f>
        <v/>
      </c>
      <c r="W204" s="177"/>
      <c r="X204" s="177"/>
      <c r="Y204" s="15" t="s">
        <v>3</v>
      </c>
      <c r="Z204" s="32"/>
      <c r="AA204" s="178" t="str">
        <f>IF(AA205="","",AA205*AB206)</f>
        <v/>
      </c>
      <c r="AB204" s="178"/>
      <c r="AC204" s="178"/>
      <c r="AD204" s="15" t="s">
        <v>3</v>
      </c>
      <c r="AE204" s="39"/>
      <c r="AF204" s="2" t="s">
        <v>84</v>
      </c>
      <c r="AG204" s="40"/>
      <c r="AH204" s="2"/>
      <c r="AI204" s="15"/>
      <c r="AJ204" s="41"/>
      <c r="AK204" s="42"/>
      <c r="AL204" s="42"/>
      <c r="AM204" s="15"/>
      <c r="AN204" s="134"/>
      <c r="AO204" s="135"/>
      <c r="AP204" s="135"/>
      <c r="AQ204" s="136"/>
      <c r="AR204" s="176"/>
      <c r="AS204" s="176"/>
      <c r="AT204" s="2"/>
      <c r="AU204" s="4">
        <f>YEAR($AU$1)*12+MONTH($AU$1)-YEAR(G204)*12-MONTH(G204)
-IF(DAY(G204+1)=1,IF(DAY($AU$1+1)&gt;1,1),IF(AND(DAY($AU$1+1)&gt;1,
 DAY($AU$1)&lt;DAY(G204)),1))</f>
        <v>0</v>
      </c>
    </row>
    <row r="205" spans="1:47" ht="15.75" hidden="1" customHeight="1" outlineLevel="1" x14ac:dyDescent="0.2">
      <c r="A205" s="2"/>
      <c r="B205" s="128"/>
      <c r="C205" s="166"/>
      <c r="D205" s="111"/>
      <c r="E205" s="111"/>
      <c r="F205" s="112"/>
      <c r="G205" s="142"/>
      <c r="H205" s="143"/>
      <c r="I205" s="143"/>
      <c r="J205" s="143"/>
      <c r="K205" s="143"/>
      <c r="L205" s="144"/>
      <c r="M205" s="100" t="s">
        <v>63</v>
      </c>
      <c r="N205" s="101"/>
      <c r="O205" s="101"/>
      <c r="P205" s="102"/>
      <c r="Q205" s="116"/>
      <c r="R205" s="117"/>
      <c r="S205" s="117"/>
      <c r="T205" s="118"/>
      <c r="U205" s="45" t="s">
        <v>6</v>
      </c>
      <c r="V205" s="179"/>
      <c r="W205" s="179"/>
      <c r="X205" s="180" t="s">
        <v>7</v>
      </c>
      <c r="Y205" s="181"/>
      <c r="Z205" s="32" t="s">
        <v>4</v>
      </c>
      <c r="AA205" s="179"/>
      <c r="AB205" s="179"/>
      <c r="AC205" s="180" t="s">
        <v>7</v>
      </c>
      <c r="AD205" s="181"/>
      <c r="AE205" s="32"/>
      <c r="AF205" s="182" t="str">
        <f>IF(AB206="","",8000*AB206)</f>
        <v/>
      </c>
      <c r="AG205" s="182"/>
      <c r="AH205" s="182"/>
      <c r="AI205" s="15" t="s">
        <v>3</v>
      </c>
      <c r="AJ205" s="41"/>
      <c r="AK205" s="42"/>
      <c r="AL205" s="42"/>
      <c r="AM205" s="15"/>
      <c r="AN205" s="134"/>
      <c r="AO205" s="135"/>
      <c r="AP205" s="135"/>
      <c r="AQ205" s="136"/>
      <c r="AR205" s="176"/>
      <c r="AS205" s="176"/>
      <c r="AT205" s="2"/>
    </row>
    <row r="206" spans="1:47" ht="15.75" hidden="1" customHeight="1" outlineLevel="1" x14ac:dyDescent="0.2">
      <c r="A206" s="25"/>
      <c r="B206" s="128"/>
      <c r="C206" s="166"/>
      <c r="D206" s="111"/>
      <c r="E206" s="111"/>
      <c r="F206" s="112"/>
      <c r="G206" s="145"/>
      <c r="H206" s="146"/>
      <c r="I206" s="146"/>
      <c r="J206" s="146"/>
      <c r="K206" s="146"/>
      <c r="L206" s="147"/>
      <c r="M206" s="103" t="str">
        <f>IF(M204="","",DATEDIF(M204,G204,"Y"))</f>
        <v/>
      </c>
      <c r="N206" s="104"/>
      <c r="O206" s="104"/>
      <c r="P206" s="105"/>
      <c r="Q206" s="116"/>
      <c r="R206" s="117"/>
      <c r="S206" s="117"/>
      <c r="T206" s="118"/>
      <c r="U206" s="46"/>
      <c r="V206" s="2"/>
      <c r="W206" s="88"/>
      <c r="X206" s="180" t="s">
        <v>18</v>
      </c>
      <c r="Y206" s="181"/>
      <c r="Z206" s="32"/>
      <c r="AA206" s="2"/>
      <c r="AB206" s="88"/>
      <c r="AC206" s="180" t="s">
        <v>18</v>
      </c>
      <c r="AD206" s="181"/>
      <c r="AE206" s="183"/>
      <c r="AF206" s="184"/>
      <c r="AG206" s="184"/>
      <c r="AH206" s="184"/>
      <c r="AI206" s="185"/>
      <c r="AJ206" s="41"/>
      <c r="AK206" s="148" t="str">
        <f>IF(AF208="","",ROUNDDOWN(MIN(AF205,AF208),-3))</f>
        <v/>
      </c>
      <c r="AL206" s="148"/>
      <c r="AM206" s="15" t="s">
        <v>3</v>
      </c>
      <c r="AN206" s="134"/>
      <c r="AO206" s="135"/>
      <c r="AP206" s="135"/>
      <c r="AQ206" s="136"/>
      <c r="AR206" s="176"/>
      <c r="AS206" s="176"/>
      <c r="AT206" s="2"/>
    </row>
    <row r="207" spans="1:47" ht="15.75" hidden="1" customHeight="1" outlineLevel="1" x14ac:dyDescent="0.2">
      <c r="A207" s="2"/>
      <c r="B207" s="128"/>
      <c r="C207" s="109" t="s">
        <v>12</v>
      </c>
      <c r="D207" s="110"/>
      <c r="E207" s="111"/>
      <c r="F207" s="112"/>
      <c r="G207" s="129" t="s">
        <v>80</v>
      </c>
      <c r="H207" s="130"/>
      <c r="I207" s="130"/>
      <c r="J207" s="130"/>
      <c r="K207" s="130"/>
      <c r="L207" s="131"/>
      <c r="M207" s="84"/>
      <c r="N207" s="62"/>
      <c r="O207" s="62"/>
      <c r="P207" s="85"/>
      <c r="Q207" s="119"/>
      <c r="R207" s="120"/>
      <c r="S207" s="120"/>
      <c r="T207" s="121"/>
      <c r="U207" s="47"/>
      <c r="V207" s="48"/>
      <c r="W207" s="48"/>
      <c r="X207" s="48"/>
      <c r="Y207" s="49"/>
      <c r="Z207" s="32"/>
      <c r="AA207" s="2"/>
      <c r="AB207" s="2"/>
      <c r="AC207" s="2"/>
      <c r="AD207" s="15"/>
      <c r="AE207" s="50"/>
      <c r="AF207" s="132" t="s">
        <v>39</v>
      </c>
      <c r="AG207" s="132"/>
      <c r="AH207" s="132"/>
      <c r="AI207" s="133"/>
      <c r="AK207" s="42"/>
      <c r="AL207" s="42"/>
      <c r="AM207" s="15"/>
      <c r="AN207" s="134"/>
      <c r="AO207" s="135"/>
      <c r="AP207" s="135"/>
      <c r="AQ207" s="136"/>
      <c r="AR207" s="176"/>
      <c r="AS207" s="176"/>
      <c r="AT207" s="2"/>
    </row>
    <row r="208" spans="1:47" ht="14" hidden="1" customHeight="1" outlineLevel="1" x14ac:dyDescent="0.2">
      <c r="A208" s="2"/>
      <c r="B208" s="128"/>
      <c r="C208" s="140"/>
      <c r="D208" s="141"/>
      <c r="E208" s="51"/>
      <c r="F208" s="52"/>
      <c r="G208" s="142"/>
      <c r="H208" s="143"/>
      <c r="I208" s="143"/>
      <c r="J208" s="143"/>
      <c r="K208" s="143"/>
      <c r="L208" s="144"/>
      <c r="M208" s="32"/>
      <c r="N208" s="2" t="str">
        <f>IF(G208="","",DATEDIF(G208,$M$29,"m")+1)</f>
        <v/>
      </c>
      <c r="O208" s="2" t="s">
        <v>19</v>
      </c>
      <c r="P208" s="37"/>
      <c r="Q208" s="122"/>
      <c r="R208" s="123"/>
      <c r="S208" s="123"/>
      <c r="T208" s="124"/>
      <c r="U208" s="53" t="s">
        <v>21</v>
      </c>
      <c r="V208" s="54"/>
      <c r="W208" s="54"/>
      <c r="X208" s="54"/>
      <c r="Y208" s="55"/>
      <c r="Z208" s="41"/>
      <c r="AA208" s="42"/>
      <c r="AB208" s="42"/>
      <c r="AC208" s="42"/>
      <c r="AD208" s="15"/>
      <c r="AE208" s="32"/>
      <c r="AF208" s="148" t="str">
        <f>IF(AA204="","",ROUNDDOWN(AA204/2,0))</f>
        <v/>
      </c>
      <c r="AG208" s="148"/>
      <c r="AH208" s="148"/>
      <c r="AI208" s="15" t="s">
        <v>3</v>
      </c>
      <c r="AJ208" s="41"/>
      <c r="AK208" s="42"/>
      <c r="AL208" s="42"/>
      <c r="AM208" s="15"/>
      <c r="AN208" s="134"/>
      <c r="AO208" s="135"/>
      <c r="AP208" s="135"/>
      <c r="AQ208" s="136"/>
      <c r="AR208" s="176"/>
      <c r="AS208" s="176"/>
      <c r="AT208" s="2"/>
    </row>
    <row r="209" spans="1:47" ht="15.75" hidden="1" customHeight="1" outlineLevel="1" x14ac:dyDescent="0.2">
      <c r="A209" s="2"/>
      <c r="B209" s="128"/>
      <c r="C209" s="149" t="s">
        <v>20</v>
      </c>
      <c r="D209" s="150"/>
      <c r="E209" s="151"/>
      <c r="F209" s="152"/>
      <c r="G209" s="142"/>
      <c r="H209" s="143"/>
      <c r="I209" s="143"/>
      <c r="J209" s="143"/>
      <c r="K209" s="143"/>
      <c r="L209" s="144"/>
      <c r="M209" s="57" t="str">
        <f>IF(G208="","",IF($X$19="✔","（翌月払いのため",""))</f>
        <v/>
      </c>
      <c r="N209" s="2"/>
      <c r="O209" s="2"/>
      <c r="P209" s="37"/>
      <c r="Q209" s="122"/>
      <c r="R209" s="123"/>
      <c r="S209" s="123"/>
      <c r="T209" s="124"/>
      <c r="U209" s="153"/>
      <c r="V209" s="154"/>
      <c r="W209" s="154"/>
      <c r="X209" s="154"/>
      <c r="Y209" s="155"/>
      <c r="Z209" s="41"/>
      <c r="AA209" s="42"/>
      <c r="AB209" s="42"/>
      <c r="AC209" s="42"/>
      <c r="AD209" s="15"/>
      <c r="AE209" s="32"/>
      <c r="AF209" s="56"/>
      <c r="AG209" s="57"/>
      <c r="AH209" s="57"/>
      <c r="AI209" s="15"/>
      <c r="AJ209" s="41"/>
      <c r="AK209" s="42"/>
      <c r="AL209" s="42"/>
      <c r="AM209" s="15"/>
      <c r="AN209" s="134"/>
      <c r="AO209" s="135"/>
      <c r="AP209" s="135"/>
      <c r="AQ209" s="136"/>
      <c r="AR209" s="176"/>
      <c r="AS209" s="176"/>
      <c r="AT209" s="2"/>
    </row>
    <row r="210" spans="1:47" ht="15.75" hidden="1" customHeight="1" outlineLevel="1" x14ac:dyDescent="0.2">
      <c r="A210" s="2"/>
      <c r="B210" s="128"/>
      <c r="C210" s="159" t="s">
        <v>23</v>
      </c>
      <c r="D210" s="160"/>
      <c r="E210" s="161" t="s">
        <v>17</v>
      </c>
      <c r="F210" s="162"/>
      <c r="G210" s="145"/>
      <c r="H210" s="146"/>
      <c r="I210" s="146"/>
      <c r="J210" s="146"/>
      <c r="K210" s="146"/>
      <c r="L210" s="147"/>
      <c r="M210" s="86"/>
      <c r="N210" s="87" t="str">
        <f>IF(G208="","",IF($X$19="✔",N208-1,""))</f>
        <v/>
      </c>
      <c r="O210" s="43" t="str">
        <f>IF(G208="","",IF($X$19="✔","か月）",""))</f>
        <v/>
      </c>
      <c r="P210" s="44"/>
      <c r="Q210" s="125"/>
      <c r="R210" s="126"/>
      <c r="S210" s="126"/>
      <c r="T210" s="127"/>
      <c r="U210" s="156"/>
      <c r="V210" s="157"/>
      <c r="W210" s="157"/>
      <c r="X210" s="157"/>
      <c r="Y210" s="158"/>
      <c r="Z210" s="58"/>
      <c r="AA210" s="59"/>
      <c r="AB210" s="59"/>
      <c r="AC210" s="59"/>
      <c r="AD210" s="13"/>
      <c r="AE210" s="21"/>
      <c r="AF210" s="12"/>
      <c r="AG210" s="12"/>
      <c r="AH210" s="12"/>
      <c r="AI210" s="13"/>
      <c r="AJ210" s="58"/>
      <c r="AK210" s="59"/>
      <c r="AL210" s="59"/>
      <c r="AM210" s="13"/>
      <c r="AN210" s="137"/>
      <c r="AO210" s="138"/>
      <c r="AP210" s="138"/>
      <c r="AQ210" s="139"/>
      <c r="AR210" s="176"/>
      <c r="AS210" s="176"/>
      <c r="AT210" s="2"/>
    </row>
    <row r="211" spans="1:47" ht="15.75" hidden="1" customHeight="1" outlineLevel="1" x14ac:dyDescent="0.2">
      <c r="A211" s="2"/>
      <c r="B211" s="128">
        <v>23</v>
      </c>
      <c r="C211" s="163"/>
      <c r="D211" s="164"/>
      <c r="E211" s="164"/>
      <c r="F211" s="165"/>
      <c r="G211" s="167" t="s">
        <v>8</v>
      </c>
      <c r="H211" s="168"/>
      <c r="I211" s="168"/>
      <c r="J211" s="168"/>
      <c r="K211" s="168"/>
      <c r="L211" s="169"/>
      <c r="M211" s="106" t="s">
        <v>61</v>
      </c>
      <c r="N211" s="107"/>
      <c r="O211" s="107"/>
      <c r="P211" s="108"/>
      <c r="Q211" s="113" t="s">
        <v>40</v>
      </c>
      <c r="R211" s="114"/>
      <c r="S211" s="114"/>
      <c r="T211" s="115"/>
      <c r="U211" s="170"/>
      <c r="V211" s="171"/>
      <c r="W211" s="171"/>
      <c r="X211" s="171"/>
      <c r="Y211" s="172"/>
      <c r="Z211" s="8"/>
      <c r="AA211" s="9"/>
      <c r="AB211" s="9"/>
      <c r="AC211" s="9"/>
      <c r="AD211" s="30"/>
      <c r="AE211" s="33"/>
      <c r="AF211" s="9"/>
      <c r="AG211" s="34"/>
      <c r="AH211" s="9"/>
      <c r="AI211" s="30"/>
      <c r="AJ211" s="35"/>
      <c r="AK211" s="36"/>
      <c r="AL211" s="36"/>
      <c r="AM211" s="30"/>
      <c r="AN211" s="173"/>
      <c r="AO211" s="174"/>
      <c r="AP211" s="174"/>
      <c r="AQ211" s="175"/>
      <c r="AR211" s="176"/>
      <c r="AS211" s="176"/>
      <c r="AT211" s="2"/>
    </row>
    <row r="212" spans="1:47" ht="15.75" hidden="1" customHeight="1" outlineLevel="1" x14ac:dyDescent="0.2">
      <c r="A212" s="2"/>
      <c r="B212" s="128"/>
      <c r="C212" s="166"/>
      <c r="D212" s="111"/>
      <c r="E212" s="111"/>
      <c r="F212" s="112"/>
      <c r="G212" s="142"/>
      <c r="H212" s="143"/>
      <c r="I212" s="143"/>
      <c r="J212" s="143"/>
      <c r="K212" s="143"/>
      <c r="L212" s="144"/>
      <c r="M212" s="97"/>
      <c r="N212" s="98"/>
      <c r="O212" s="98"/>
      <c r="P212" s="99"/>
      <c r="Q212" s="116"/>
      <c r="R212" s="117"/>
      <c r="S212" s="117"/>
      <c r="T212" s="118"/>
      <c r="U212" s="38"/>
      <c r="V212" s="177" t="str">
        <f>IF(V213="","",V213*W214)</f>
        <v/>
      </c>
      <c r="W212" s="177"/>
      <c r="X212" s="177"/>
      <c r="Y212" s="15" t="s">
        <v>3</v>
      </c>
      <c r="Z212" s="32"/>
      <c r="AA212" s="178" t="str">
        <f>IF(AA213="","",AA213*AB214)</f>
        <v/>
      </c>
      <c r="AB212" s="178"/>
      <c r="AC212" s="178"/>
      <c r="AD212" s="15" t="s">
        <v>3</v>
      </c>
      <c r="AE212" s="39"/>
      <c r="AF212" s="2" t="s">
        <v>84</v>
      </c>
      <c r="AG212" s="40"/>
      <c r="AH212" s="2"/>
      <c r="AI212" s="15"/>
      <c r="AJ212" s="41"/>
      <c r="AK212" s="42"/>
      <c r="AL212" s="42"/>
      <c r="AM212" s="15"/>
      <c r="AN212" s="134"/>
      <c r="AO212" s="135"/>
      <c r="AP212" s="135"/>
      <c r="AQ212" s="136"/>
      <c r="AR212" s="176"/>
      <c r="AS212" s="176"/>
      <c r="AT212" s="2"/>
      <c r="AU212" s="4">
        <f>YEAR($AU$1)*12+MONTH($AU$1)-YEAR(G212)*12-MONTH(G212)
-IF(DAY(G212+1)=1,IF(DAY($AU$1+1)&gt;1,1),IF(AND(DAY($AU$1+1)&gt;1,
 DAY($AU$1)&lt;DAY(G212)),1))</f>
        <v>0</v>
      </c>
    </row>
    <row r="213" spans="1:47" ht="15.75" hidden="1" customHeight="1" outlineLevel="1" x14ac:dyDescent="0.2">
      <c r="A213" s="2"/>
      <c r="B213" s="128"/>
      <c r="C213" s="166"/>
      <c r="D213" s="111"/>
      <c r="E213" s="111"/>
      <c r="F213" s="112"/>
      <c r="G213" s="142"/>
      <c r="H213" s="143"/>
      <c r="I213" s="143"/>
      <c r="J213" s="143"/>
      <c r="K213" s="143"/>
      <c r="L213" s="144"/>
      <c r="M213" s="100" t="s">
        <v>63</v>
      </c>
      <c r="N213" s="101"/>
      <c r="O213" s="101"/>
      <c r="P213" s="102"/>
      <c r="Q213" s="116"/>
      <c r="R213" s="117"/>
      <c r="S213" s="117"/>
      <c r="T213" s="118"/>
      <c r="U213" s="45" t="s">
        <v>6</v>
      </c>
      <c r="V213" s="179"/>
      <c r="W213" s="179"/>
      <c r="X213" s="180" t="s">
        <v>7</v>
      </c>
      <c r="Y213" s="181"/>
      <c r="Z213" s="32" t="s">
        <v>4</v>
      </c>
      <c r="AA213" s="179"/>
      <c r="AB213" s="179"/>
      <c r="AC213" s="180" t="s">
        <v>7</v>
      </c>
      <c r="AD213" s="181"/>
      <c r="AE213" s="32"/>
      <c r="AF213" s="182" t="str">
        <f>IF(AB214="","",8000*AB214)</f>
        <v/>
      </c>
      <c r="AG213" s="182"/>
      <c r="AH213" s="182"/>
      <c r="AI213" s="15" t="s">
        <v>3</v>
      </c>
      <c r="AJ213" s="41"/>
      <c r="AK213" s="42"/>
      <c r="AL213" s="42"/>
      <c r="AM213" s="15"/>
      <c r="AN213" s="134"/>
      <c r="AO213" s="135"/>
      <c r="AP213" s="135"/>
      <c r="AQ213" s="136"/>
      <c r="AR213" s="176"/>
      <c r="AS213" s="176"/>
      <c r="AT213" s="2"/>
    </row>
    <row r="214" spans="1:47" ht="15.75" hidden="1" customHeight="1" outlineLevel="1" x14ac:dyDescent="0.2">
      <c r="A214" s="25"/>
      <c r="B214" s="128"/>
      <c r="C214" s="166"/>
      <c r="D214" s="111"/>
      <c r="E214" s="111"/>
      <c r="F214" s="112"/>
      <c r="G214" s="145"/>
      <c r="H214" s="146"/>
      <c r="I214" s="146"/>
      <c r="J214" s="146"/>
      <c r="K214" s="146"/>
      <c r="L214" s="147"/>
      <c r="M214" s="103" t="str">
        <f>IF(M212="","",DATEDIF(M212,G212,"Y"))</f>
        <v/>
      </c>
      <c r="N214" s="104"/>
      <c r="O214" s="104"/>
      <c r="P214" s="105"/>
      <c r="Q214" s="116"/>
      <c r="R214" s="117"/>
      <c r="S214" s="117"/>
      <c r="T214" s="118"/>
      <c r="U214" s="46"/>
      <c r="V214" s="2"/>
      <c r="W214" s="88"/>
      <c r="X214" s="180" t="s">
        <v>18</v>
      </c>
      <c r="Y214" s="181"/>
      <c r="Z214" s="32"/>
      <c r="AA214" s="2"/>
      <c r="AB214" s="88"/>
      <c r="AC214" s="180" t="s">
        <v>18</v>
      </c>
      <c r="AD214" s="181"/>
      <c r="AE214" s="183"/>
      <c r="AF214" s="184"/>
      <c r="AG214" s="184"/>
      <c r="AH214" s="184"/>
      <c r="AI214" s="185"/>
      <c r="AJ214" s="41"/>
      <c r="AK214" s="148" t="str">
        <f>IF(AF216="","",ROUNDDOWN(MIN(AF213,AF216),-3))</f>
        <v/>
      </c>
      <c r="AL214" s="148"/>
      <c r="AM214" s="15" t="s">
        <v>3</v>
      </c>
      <c r="AN214" s="134"/>
      <c r="AO214" s="135"/>
      <c r="AP214" s="135"/>
      <c r="AQ214" s="136"/>
      <c r="AR214" s="176"/>
      <c r="AS214" s="176"/>
      <c r="AT214" s="2"/>
    </row>
    <row r="215" spans="1:47" ht="15.75" hidden="1" customHeight="1" outlineLevel="1" x14ac:dyDescent="0.2">
      <c r="A215" s="2"/>
      <c r="B215" s="128"/>
      <c r="C215" s="109" t="s">
        <v>12</v>
      </c>
      <c r="D215" s="110"/>
      <c r="E215" s="111"/>
      <c r="F215" s="112"/>
      <c r="G215" s="129" t="s">
        <v>80</v>
      </c>
      <c r="H215" s="130"/>
      <c r="I215" s="130"/>
      <c r="J215" s="130"/>
      <c r="K215" s="130"/>
      <c r="L215" s="131"/>
      <c r="M215" s="84"/>
      <c r="N215" s="62"/>
      <c r="O215" s="62"/>
      <c r="P215" s="85"/>
      <c r="Q215" s="119"/>
      <c r="R215" s="120"/>
      <c r="S215" s="120"/>
      <c r="T215" s="121"/>
      <c r="U215" s="47"/>
      <c r="V215" s="48"/>
      <c r="W215" s="48"/>
      <c r="X215" s="48"/>
      <c r="Y215" s="49"/>
      <c r="Z215" s="32"/>
      <c r="AA215" s="2"/>
      <c r="AB215" s="2"/>
      <c r="AC215" s="2"/>
      <c r="AD215" s="15"/>
      <c r="AE215" s="50"/>
      <c r="AF215" s="132" t="s">
        <v>39</v>
      </c>
      <c r="AG215" s="132"/>
      <c r="AH215" s="132"/>
      <c r="AI215" s="133"/>
      <c r="AK215" s="42"/>
      <c r="AL215" s="42"/>
      <c r="AM215" s="15"/>
      <c r="AN215" s="134"/>
      <c r="AO215" s="135"/>
      <c r="AP215" s="135"/>
      <c r="AQ215" s="136"/>
      <c r="AR215" s="176"/>
      <c r="AS215" s="176"/>
      <c r="AT215" s="2"/>
    </row>
    <row r="216" spans="1:47" ht="14" hidden="1" customHeight="1" outlineLevel="1" x14ac:dyDescent="0.2">
      <c r="A216" s="2"/>
      <c r="B216" s="128"/>
      <c r="C216" s="140"/>
      <c r="D216" s="141"/>
      <c r="E216" s="51"/>
      <c r="F216" s="52"/>
      <c r="G216" s="142"/>
      <c r="H216" s="143"/>
      <c r="I216" s="143"/>
      <c r="J216" s="143"/>
      <c r="K216" s="143"/>
      <c r="L216" s="144"/>
      <c r="M216" s="32"/>
      <c r="N216" s="2" t="str">
        <f>IF(G216="","",DATEDIF(G216,$M$29,"m")+1)</f>
        <v/>
      </c>
      <c r="O216" s="2" t="s">
        <v>19</v>
      </c>
      <c r="P216" s="37"/>
      <c r="Q216" s="122"/>
      <c r="R216" s="123"/>
      <c r="S216" s="123"/>
      <c r="T216" s="124"/>
      <c r="U216" s="53" t="s">
        <v>21</v>
      </c>
      <c r="V216" s="54"/>
      <c r="W216" s="54"/>
      <c r="X216" s="54"/>
      <c r="Y216" s="55"/>
      <c r="Z216" s="41"/>
      <c r="AA216" s="42"/>
      <c r="AB216" s="42"/>
      <c r="AC216" s="42"/>
      <c r="AD216" s="15"/>
      <c r="AE216" s="32"/>
      <c r="AF216" s="148" t="str">
        <f>IF(AA212="","",ROUNDDOWN(AA212/2,0))</f>
        <v/>
      </c>
      <c r="AG216" s="148"/>
      <c r="AH216" s="148"/>
      <c r="AI216" s="15" t="s">
        <v>3</v>
      </c>
      <c r="AJ216" s="41"/>
      <c r="AK216" s="42"/>
      <c r="AL216" s="42"/>
      <c r="AM216" s="15"/>
      <c r="AN216" s="134"/>
      <c r="AO216" s="135"/>
      <c r="AP216" s="135"/>
      <c r="AQ216" s="136"/>
      <c r="AR216" s="176"/>
      <c r="AS216" s="176"/>
      <c r="AT216" s="2"/>
    </row>
    <row r="217" spans="1:47" ht="15.75" hidden="1" customHeight="1" outlineLevel="1" x14ac:dyDescent="0.2">
      <c r="A217" s="2"/>
      <c r="B217" s="128"/>
      <c r="C217" s="149" t="s">
        <v>20</v>
      </c>
      <c r="D217" s="150"/>
      <c r="E217" s="151"/>
      <c r="F217" s="152"/>
      <c r="G217" s="142"/>
      <c r="H217" s="143"/>
      <c r="I217" s="143"/>
      <c r="J217" s="143"/>
      <c r="K217" s="143"/>
      <c r="L217" s="144"/>
      <c r="M217" s="57" t="str">
        <f>IF(G216="","",IF($X$19="✔","（翌月払いのため",""))</f>
        <v/>
      </c>
      <c r="N217" s="2"/>
      <c r="O217" s="2"/>
      <c r="P217" s="37"/>
      <c r="Q217" s="122"/>
      <c r="R217" s="123"/>
      <c r="S217" s="123"/>
      <c r="T217" s="124"/>
      <c r="U217" s="153"/>
      <c r="V217" s="154"/>
      <c r="W217" s="154"/>
      <c r="X217" s="154"/>
      <c r="Y217" s="155"/>
      <c r="Z217" s="41"/>
      <c r="AA217" s="42"/>
      <c r="AB217" s="42"/>
      <c r="AC217" s="42"/>
      <c r="AD217" s="15"/>
      <c r="AE217" s="32"/>
      <c r="AF217" s="56"/>
      <c r="AG217" s="57"/>
      <c r="AH217" s="57"/>
      <c r="AI217" s="15"/>
      <c r="AJ217" s="41"/>
      <c r="AK217" s="42"/>
      <c r="AL217" s="42"/>
      <c r="AM217" s="15"/>
      <c r="AN217" s="134"/>
      <c r="AO217" s="135"/>
      <c r="AP217" s="135"/>
      <c r="AQ217" s="136"/>
      <c r="AR217" s="176"/>
      <c r="AS217" s="176"/>
      <c r="AT217" s="2"/>
    </row>
    <row r="218" spans="1:47" ht="15.75" hidden="1" customHeight="1" outlineLevel="1" x14ac:dyDescent="0.2">
      <c r="A218" s="2"/>
      <c r="B218" s="128"/>
      <c r="C218" s="159" t="s">
        <v>23</v>
      </c>
      <c r="D218" s="160"/>
      <c r="E218" s="161" t="s">
        <v>17</v>
      </c>
      <c r="F218" s="162"/>
      <c r="G218" s="145"/>
      <c r="H218" s="146"/>
      <c r="I218" s="146"/>
      <c r="J218" s="146"/>
      <c r="K218" s="146"/>
      <c r="L218" s="147"/>
      <c r="M218" s="86"/>
      <c r="N218" s="87" t="str">
        <f>IF(G216="","",IF($X$19="✔",N216-1,""))</f>
        <v/>
      </c>
      <c r="O218" s="43" t="str">
        <f>IF(G216="","",IF($X$19="✔","か月）",""))</f>
        <v/>
      </c>
      <c r="P218" s="44"/>
      <c r="Q218" s="125"/>
      <c r="R218" s="126"/>
      <c r="S218" s="126"/>
      <c r="T218" s="127"/>
      <c r="U218" s="156"/>
      <c r="V218" s="157"/>
      <c r="W218" s="157"/>
      <c r="X218" s="157"/>
      <c r="Y218" s="158"/>
      <c r="Z218" s="58"/>
      <c r="AA218" s="59"/>
      <c r="AB218" s="59"/>
      <c r="AC218" s="59"/>
      <c r="AD218" s="13"/>
      <c r="AE218" s="21"/>
      <c r="AF218" s="12"/>
      <c r="AG218" s="12"/>
      <c r="AH218" s="12"/>
      <c r="AI218" s="13"/>
      <c r="AJ218" s="58"/>
      <c r="AK218" s="59"/>
      <c r="AL218" s="59"/>
      <c r="AM218" s="13"/>
      <c r="AN218" s="137"/>
      <c r="AO218" s="138"/>
      <c r="AP218" s="138"/>
      <c r="AQ218" s="139"/>
      <c r="AR218" s="176"/>
      <c r="AS218" s="176"/>
      <c r="AT218" s="2"/>
    </row>
    <row r="219" spans="1:47" ht="15.75" hidden="1" customHeight="1" outlineLevel="1" x14ac:dyDescent="0.2">
      <c r="A219" s="2"/>
      <c r="B219" s="128">
        <v>24</v>
      </c>
      <c r="C219" s="163"/>
      <c r="D219" s="164"/>
      <c r="E219" s="164"/>
      <c r="F219" s="165"/>
      <c r="G219" s="167" t="s">
        <v>8</v>
      </c>
      <c r="H219" s="168"/>
      <c r="I219" s="168"/>
      <c r="J219" s="168"/>
      <c r="K219" s="168"/>
      <c r="L219" s="169"/>
      <c r="M219" s="106" t="s">
        <v>61</v>
      </c>
      <c r="N219" s="107"/>
      <c r="O219" s="107"/>
      <c r="P219" s="108"/>
      <c r="Q219" s="113" t="s">
        <v>40</v>
      </c>
      <c r="R219" s="114"/>
      <c r="S219" s="114"/>
      <c r="T219" s="115"/>
      <c r="U219" s="170"/>
      <c r="V219" s="171"/>
      <c r="W219" s="171"/>
      <c r="X219" s="171"/>
      <c r="Y219" s="172"/>
      <c r="Z219" s="8"/>
      <c r="AA219" s="9"/>
      <c r="AB219" s="9"/>
      <c r="AC219" s="9"/>
      <c r="AD219" s="30"/>
      <c r="AE219" s="33"/>
      <c r="AF219" s="9"/>
      <c r="AG219" s="34"/>
      <c r="AH219" s="9"/>
      <c r="AI219" s="30"/>
      <c r="AJ219" s="35"/>
      <c r="AK219" s="36"/>
      <c r="AL219" s="36"/>
      <c r="AM219" s="30"/>
      <c r="AN219" s="173"/>
      <c r="AO219" s="174"/>
      <c r="AP219" s="174"/>
      <c r="AQ219" s="175"/>
      <c r="AR219" s="176"/>
      <c r="AS219" s="176"/>
      <c r="AT219" s="2"/>
    </row>
    <row r="220" spans="1:47" ht="15.75" hidden="1" customHeight="1" outlineLevel="1" x14ac:dyDescent="0.2">
      <c r="A220" s="2"/>
      <c r="B220" s="128"/>
      <c r="C220" s="166"/>
      <c r="D220" s="111"/>
      <c r="E220" s="111"/>
      <c r="F220" s="112"/>
      <c r="G220" s="142"/>
      <c r="H220" s="143"/>
      <c r="I220" s="143"/>
      <c r="J220" s="143"/>
      <c r="K220" s="143"/>
      <c r="L220" s="144"/>
      <c r="M220" s="97"/>
      <c r="N220" s="98"/>
      <c r="O220" s="98"/>
      <c r="P220" s="99"/>
      <c r="Q220" s="116"/>
      <c r="R220" s="117"/>
      <c r="S220" s="117"/>
      <c r="T220" s="118"/>
      <c r="U220" s="38"/>
      <c r="V220" s="177" t="str">
        <f>IF(V221="","",V221*W222)</f>
        <v/>
      </c>
      <c r="W220" s="177"/>
      <c r="X220" s="177"/>
      <c r="Y220" s="15" t="s">
        <v>3</v>
      </c>
      <c r="Z220" s="32"/>
      <c r="AA220" s="178" t="str">
        <f>IF(AA221="","",AA221*AB222)</f>
        <v/>
      </c>
      <c r="AB220" s="178"/>
      <c r="AC220" s="178"/>
      <c r="AD220" s="15" t="s">
        <v>3</v>
      </c>
      <c r="AE220" s="39"/>
      <c r="AF220" s="2" t="s">
        <v>84</v>
      </c>
      <c r="AG220" s="40"/>
      <c r="AH220" s="2"/>
      <c r="AI220" s="15"/>
      <c r="AJ220" s="41"/>
      <c r="AK220" s="42"/>
      <c r="AL220" s="42"/>
      <c r="AM220" s="15"/>
      <c r="AN220" s="134"/>
      <c r="AO220" s="135"/>
      <c r="AP220" s="135"/>
      <c r="AQ220" s="136"/>
      <c r="AR220" s="176"/>
      <c r="AS220" s="176"/>
      <c r="AT220" s="2"/>
      <c r="AU220" s="4">
        <f>YEAR($AU$1)*12+MONTH($AU$1)-YEAR(G220)*12-MONTH(G220)
-IF(DAY(G220+1)=1,IF(DAY($AU$1+1)&gt;1,1),IF(AND(DAY($AU$1+1)&gt;1,
 DAY($AU$1)&lt;DAY(G220)),1))</f>
        <v>0</v>
      </c>
    </row>
    <row r="221" spans="1:47" ht="15.75" hidden="1" customHeight="1" outlineLevel="1" x14ac:dyDescent="0.2">
      <c r="A221" s="2"/>
      <c r="B221" s="128"/>
      <c r="C221" s="166"/>
      <c r="D221" s="111"/>
      <c r="E221" s="111"/>
      <c r="F221" s="112"/>
      <c r="G221" s="142"/>
      <c r="H221" s="143"/>
      <c r="I221" s="143"/>
      <c r="J221" s="143"/>
      <c r="K221" s="143"/>
      <c r="L221" s="144"/>
      <c r="M221" s="100" t="s">
        <v>63</v>
      </c>
      <c r="N221" s="101"/>
      <c r="O221" s="101"/>
      <c r="P221" s="102"/>
      <c r="Q221" s="116"/>
      <c r="R221" s="117"/>
      <c r="S221" s="117"/>
      <c r="T221" s="118"/>
      <c r="U221" s="45" t="s">
        <v>6</v>
      </c>
      <c r="V221" s="179"/>
      <c r="W221" s="179"/>
      <c r="X221" s="180" t="s">
        <v>7</v>
      </c>
      <c r="Y221" s="181"/>
      <c r="Z221" s="32" t="s">
        <v>4</v>
      </c>
      <c r="AA221" s="179"/>
      <c r="AB221" s="179"/>
      <c r="AC221" s="180" t="s">
        <v>7</v>
      </c>
      <c r="AD221" s="181"/>
      <c r="AE221" s="32"/>
      <c r="AF221" s="182" t="str">
        <f>IF(AB222="","",8000*AB222)</f>
        <v/>
      </c>
      <c r="AG221" s="182"/>
      <c r="AH221" s="182"/>
      <c r="AI221" s="15" t="s">
        <v>3</v>
      </c>
      <c r="AJ221" s="41"/>
      <c r="AK221" s="42"/>
      <c r="AL221" s="42"/>
      <c r="AM221" s="15"/>
      <c r="AN221" s="134"/>
      <c r="AO221" s="135"/>
      <c r="AP221" s="135"/>
      <c r="AQ221" s="136"/>
      <c r="AR221" s="176"/>
      <c r="AS221" s="176"/>
      <c r="AT221" s="2"/>
    </row>
    <row r="222" spans="1:47" ht="15.75" hidden="1" customHeight="1" outlineLevel="1" x14ac:dyDescent="0.2">
      <c r="A222" s="25"/>
      <c r="B222" s="128"/>
      <c r="C222" s="166"/>
      <c r="D222" s="111"/>
      <c r="E222" s="111"/>
      <c r="F222" s="112"/>
      <c r="G222" s="145"/>
      <c r="H222" s="146"/>
      <c r="I222" s="146"/>
      <c r="J222" s="146"/>
      <c r="K222" s="146"/>
      <c r="L222" s="147"/>
      <c r="M222" s="103" t="str">
        <f>IF(M220="","",DATEDIF(M220,G220,"Y"))</f>
        <v/>
      </c>
      <c r="N222" s="104"/>
      <c r="O222" s="104"/>
      <c r="P222" s="105"/>
      <c r="Q222" s="116"/>
      <c r="R222" s="117"/>
      <c r="S222" s="117"/>
      <c r="T222" s="118"/>
      <c r="U222" s="46"/>
      <c r="V222" s="2"/>
      <c r="W222" s="88"/>
      <c r="X222" s="180" t="s">
        <v>18</v>
      </c>
      <c r="Y222" s="181"/>
      <c r="Z222" s="32"/>
      <c r="AA222" s="2"/>
      <c r="AB222" s="88"/>
      <c r="AC222" s="180" t="s">
        <v>18</v>
      </c>
      <c r="AD222" s="181"/>
      <c r="AE222" s="183"/>
      <c r="AF222" s="184"/>
      <c r="AG222" s="184"/>
      <c r="AH222" s="184"/>
      <c r="AI222" s="185"/>
      <c r="AJ222" s="41"/>
      <c r="AK222" s="148" t="str">
        <f>IF(AF224="","",ROUNDDOWN(MIN(AF221,AF224),-3))</f>
        <v/>
      </c>
      <c r="AL222" s="148"/>
      <c r="AM222" s="15" t="s">
        <v>3</v>
      </c>
      <c r="AN222" s="134"/>
      <c r="AO222" s="135"/>
      <c r="AP222" s="135"/>
      <c r="AQ222" s="136"/>
      <c r="AR222" s="176"/>
      <c r="AS222" s="176"/>
      <c r="AT222" s="2"/>
    </row>
    <row r="223" spans="1:47" ht="15.75" hidden="1" customHeight="1" outlineLevel="1" x14ac:dyDescent="0.2">
      <c r="A223" s="2"/>
      <c r="B223" s="128"/>
      <c r="C223" s="109" t="s">
        <v>12</v>
      </c>
      <c r="D223" s="110"/>
      <c r="E223" s="111"/>
      <c r="F223" s="112"/>
      <c r="G223" s="129" t="s">
        <v>80</v>
      </c>
      <c r="H223" s="130"/>
      <c r="I223" s="130"/>
      <c r="J223" s="130"/>
      <c r="K223" s="130"/>
      <c r="L223" s="131"/>
      <c r="M223" s="84"/>
      <c r="N223" s="62"/>
      <c r="O223" s="62"/>
      <c r="P223" s="85"/>
      <c r="Q223" s="119"/>
      <c r="R223" s="120"/>
      <c r="S223" s="120"/>
      <c r="T223" s="121"/>
      <c r="U223" s="47"/>
      <c r="V223" s="48"/>
      <c r="W223" s="48"/>
      <c r="X223" s="48"/>
      <c r="Y223" s="49"/>
      <c r="Z223" s="32"/>
      <c r="AA223" s="2"/>
      <c r="AB223" s="2"/>
      <c r="AC223" s="2"/>
      <c r="AD223" s="15"/>
      <c r="AE223" s="50"/>
      <c r="AF223" s="132" t="s">
        <v>39</v>
      </c>
      <c r="AG223" s="132"/>
      <c r="AH223" s="132"/>
      <c r="AI223" s="133"/>
      <c r="AK223" s="42"/>
      <c r="AL223" s="42"/>
      <c r="AM223" s="15"/>
      <c r="AN223" s="134"/>
      <c r="AO223" s="135"/>
      <c r="AP223" s="135"/>
      <c r="AQ223" s="136"/>
      <c r="AR223" s="176"/>
      <c r="AS223" s="176"/>
      <c r="AT223" s="2"/>
    </row>
    <row r="224" spans="1:47" ht="14" hidden="1" customHeight="1" outlineLevel="1" x14ac:dyDescent="0.2">
      <c r="A224" s="2"/>
      <c r="B224" s="128"/>
      <c r="C224" s="140"/>
      <c r="D224" s="141"/>
      <c r="E224" s="51"/>
      <c r="F224" s="52"/>
      <c r="G224" s="142"/>
      <c r="H224" s="143"/>
      <c r="I224" s="143"/>
      <c r="J224" s="143"/>
      <c r="K224" s="143"/>
      <c r="L224" s="144"/>
      <c r="M224" s="32"/>
      <c r="N224" s="2" t="str">
        <f>IF(G224="","",DATEDIF(G224,$M$29,"m")+1)</f>
        <v/>
      </c>
      <c r="O224" s="2" t="s">
        <v>19</v>
      </c>
      <c r="P224" s="37"/>
      <c r="Q224" s="122"/>
      <c r="R224" s="123"/>
      <c r="S224" s="123"/>
      <c r="T224" s="124"/>
      <c r="U224" s="53" t="s">
        <v>21</v>
      </c>
      <c r="V224" s="54"/>
      <c r="W224" s="54"/>
      <c r="X224" s="54"/>
      <c r="Y224" s="55"/>
      <c r="Z224" s="41"/>
      <c r="AA224" s="42"/>
      <c r="AB224" s="42"/>
      <c r="AC224" s="42"/>
      <c r="AD224" s="15"/>
      <c r="AE224" s="32"/>
      <c r="AF224" s="148" t="str">
        <f>IF(AA220="","",ROUNDDOWN(AA220/2,0))</f>
        <v/>
      </c>
      <c r="AG224" s="148"/>
      <c r="AH224" s="148"/>
      <c r="AI224" s="15" t="s">
        <v>3</v>
      </c>
      <c r="AJ224" s="41"/>
      <c r="AK224" s="42"/>
      <c r="AL224" s="42"/>
      <c r="AM224" s="15"/>
      <c r="AN224" s="134"/>
      <c r="AO224" s="135"/>
      <c r="AP224" s="135"/>
      <c r="AQ224" s="136"/>
      <c r="AR224" s="176"/>
      <c r="AS224" s="176"/>
      <c r="AT224" s="2"/>
    </row>
    <row r="225" spans="1:47" ht="15.75" hidden="1" customHeight="1" outlineLevel="1" x14ac:dyDescent="0.2">
      <c r="A225" s="2"/>
      <c r="B225" s="128"/>
      <c r="C225" s="149" t="s">
        <v>20</v>
      </c>
      <c r="D225" s="150"/>
      <c r="E225" s="151"/>
      <c r="F225" s="152"/>
      <c r="G225" s="142"/>
      <c r="H225" s="143"/>
      <c r="I225" s="143"/>
      <c r="J225" s="143"/>
      <c r="K225" s="143"/>
      <c r="L225" s="144"/>
      <c r="M225" s="57" t="str">
        <f>IF(G224="","",IF($X$19="✔","（翌月払いのため",""))</f>
        <v/>
      </c>
      <c r="N225" s="2"/>
      <c r="O225" s="2"/>
      <c r="P225" s="37"/>
      <c r="Q225" s="122"/>
      <c r="R225" s="123"/>
      <c r="S225" s="123"/>
      <c r="T225" s="124"/>
      <c r="U225" s="153"/>
      <c r="V225" s="154"/>
      <c r="W225" s="154"/>
      <c r="X225" s="154"/>
      <c r="Y225" s="155"/>
      <c r="Z225" s="41"/>
      <c r="AA225" s="42"/>
      <c r="AB225" s="42"/>
      <c r="AC225" s="42"/>
      <c r="AD225" s="15"/>
      <c r="AE225" s="32"/>
      <c r="AF225" s="56"/>
      <c r="AG225" s="57"/>
      <c r="AH225" s="57"/>
      <c r="AI225" s="15"/>
      <c r="AJ225" s="41"/>
      <c r="AK225" s="42"/>
      <c r="AL225" s="42"/>
      <c r="AM225" s="15"/>
      <c r="AN225" s="134"/>
      <c r="AO225" s="135"/>
      <c r="AP225" s="135"/>
      <c r="AQ225" s="136"/>
      <c r="AR225" s="176"/>
      <c r="AS225" s="176"/>
      <c r="AT225" s="2"/>
    </row>
    <row r="226" spans="1:47" ht="15.75" hidden="1" customHeight="1" outlineLevel="1" x14ac:dyDescent="0.2">
      <c r="A226" s="2"/>
      <c r="B226" s="128"/>
      <c r="C226" s="159" t="s">
        <v>23</v>
      </c>
      <c r="D226" s="160"/>
      <c r="E226" s="161" t="s">
        <v>17</v>
      </c>
      <c r="F226" s="162"/>
      <c r="G226" s="145"/>
      <c r="H226" s="146"/>
      <c r="I226" s="146"/>
      <c r="J226" s="146"/>
      <c r="K226" s="146"/>
      <c r="L226" s="147"/>
      <c r="M226" s="86"/>
      <c r="N226" s="87" t="str">
        <f>IF(G224="","",IF($X$19="✔",N224-1,""))</f>
        <v/>
      </c>
      <c r="O226" s="43" t="str">
        <f>IF(G224="","",IF($X$19="✔","か月）",""))</f>
        <v/>
      </c>
      <c r="P226" s="44"/>
      <c r="Q226" s="125"/>
      <c r="R226" s="126"/>
      <c r="S226" s="126"/>
      <c r="T226" s="127"/>
      <c r="U226" s="156"/>
      <c r="V226" s="157"/>
      <c r="W226" s="157"/>
      <c r="X226" s="157"/>
      <c r="Y226" s="158"/>
      <c r="Z226" s="58"/>
      <c r="AA226" s="59"/>
      <c r="AB226" s="59"/>
      <c r="AC226" s="59"/>
      <c r="AD226" s="13"/>
      <c r="AE226" s="21"/>
      <c r="AF226" s="12"/>
      <c r="AG226" s="12"/>
      <c r="AH226" s="12"/>
      <c r="AI226" s="13"/>
      <c r="AJ226" s="58"/>
      <c r="AK226" s="59"/>
      <c r="AL226" s="59"/>
      <c r="AM226" s="13"/>
      <c r="AN226" s="137"/>
      <c r="AO226" s="138"/>
      <c r="AP226" s="138"/>
      <c r="AQ226" s="139"/>
      <c r="AR226" s="176"/>
      <c r="AS226" s="176"/>
      <c r="AT226" s="2"/>
    </row>
    <row r="227" spans="1:47" ht="15.75" hidden="1" customHeight="1" outlineLevel="1" x14ac:dyDescent="0.2">
      <c r="A227" s="2"/>
      <c r="B227" s="128">
        <v>25</v>
      </c>
      <c r="C227" s="163"/>
      <c r="D227" s="164"/>
      <c r="E227" s="164"/>
      <c r="F227" s="165"/>
      <c r="G227" s="167" t="s">
        <v>8</v>
      </c>
      <c r="H227" s="168"/>
      <c r="I227" s="168"/>
      <c r="J227" s="168"/>
      <c r="K227" s="168"/>
      <c r="L227" s="169"/>
      <c r="M227" s="106" t="s">
        <v>61</v>
      </c>
      <c r="N227" s="107"/>
      <c r="O227" s="107"/>
      <c r="P227" s="108"/>
      <c r="Q227" s="113" t="s">
        <v>40</v>
      </c>
      <c r="R227" s="114"/>
      <c r="S227" s="114"/>
      <c r="T227" s="115"/>
      <c r="U227" s="170"/>
      <c r="V227" s="171"/>
      <c r="W227" s="171"/>
      <c r="X227" s="171"/>
      <c r="Y227" s="172"/>
      <c r="Z227" s="8"/>
      <c r="AA227" s="9"/>
      <c r="AB227" s="9"/>
      <c r="AC227" s="9"/>
      <c r="AD227" s="30"/>
      <c r="AE227" s="33"/>
      <c r="AF227" s="9"/>
      <c r="AG227" s="34"/>
      <c r="AH227" s="9"/>
      <c r="AI227" s="30"/>
      <c r="AJ227" s="35"/>
      <c r="AK227" s="36"/>
      <c r="AL227" s="36"/>
      <c r="AM227" s="30"/>
      <c r="AN227" s="173"/>
      <c r="AO227" s="174"/>
      <c r="AP227" s="174"/>
      <c r="AQ227" s="175"/>
      <c r="AR227" s="176"/>
      <c r="AS227" s="176"/>
      <c r="AT227" s="2"/>
    </row>
    <row r="228" spans="1:47" ht="15.75" hidden="1" customHeight="1" outlineLevel="1" x14ac:dyDescent="0.2">
      <c r="A228" s="2"/>
      <c r="B228" s="128"/>
      <c r="C228" s="166"/>
      <c r="D228" s="111"/>
      <c r="E228" s="111"/>
      <c r="F228" s="112"/>
      <c r="G228" s="142"/>
      <c r="H228" s="143"/>
      <c r="I228" s="143"/>
      <c r="J228" s="143"/>
      <c r="K228" s="143"/>
      <c r="L228" s="144"/>
      <c r="M228" s="97"/>
      <c r="N228" s="98"/>
      <c r="O228" s="98"/>
      <c r="P228" s="99"/>
      <c r="Q228" s="116"/>
      <c r="R228" s="117"/>
      <c r="S228" s="117"/>
      <c r="T228" s="118"/>
      <c r="U228" s="38"/>
      <c r="V228" s="177" t="str">
        <f>IF(V229="","",V229*W230)</f>
        <v/>
      </c>
      <c r="W228" s="177"/>
      <c r="X228" s="177"/>
      <c r="Y228" s="15" t="s">
        <v>3</v>
      </c>
      <c r="Z228" s="32"/>
      <c r="AA228" s="178" t="str">
        <f>IF(AA229="","",AA229*AB230)</f>
        <v/>
      </c>
      <c r="AB228" s="178"/>
      <c r="AC228" s="178"/>
      <c r="AD228" s="15" t="s">
        <v>3</v>
      </c>
      <c r="AE228" s="39"/>
      <c r="AF228" s="2" t="s">
        <v>84</v>
      </c>
      <c r="AG228" s="40"/>
      <c r="AH228" s="2"/>
      <c r="AI228" s="15"/>
      <c r="AJ228" s="41"/>
      <c r="AK228" s="42"/>
      <c r="AL228" s="42"/>
      <c r="AM228" s="15"/>
      <c r="AN228" s="134"/>
      <c r="AO228" s="135"/>
      <c r="AP228" s="135"/>
      <c r="AQ228" s="136"/>
      <c r="AR228" s="176"/>
      <c r="AS228" s="176"/>
      <c r="AT228" s="2"/>
      <c r="AU228" s="4">
        <f>YEAR($AU$1)*12+MONTH($AU$1)-YEAR(G228)*12-MONTH(G228)
-IF(DAY(G228+1)=1,IF(DAY($AU$1+1)&gt;1,1),IF(AND(DAY($AU$1+1)&gt;1,
 DAY($AU$1)&lt;DAY(G228)),1))</f>
        <v>0</v>
      </c>
    </row>
    <row r="229" spans="1:47" ht="15.75" hidden="1" customHeight="1" outlineLevel="1" x14ac:dyDescent="0.2">
      <c r="A229" s="2"/>
      <c r="B229" s="128"/>
      <c r="C229" s="166"/>
      <c r="D229" s="111"/>
      <c r="E229" s="111"/>
      <c r="F229" s="112"/>
      <c r="G229" s="142"/>
      <c r="H229" s="143"/>
      <c r="I229" s="143"/>
      <c r="J229" s="143"/>
      <c r="K229" s="143"/>
      <c r="L229" s="144"/>
      <c r="M229" s="100" t="s">
        <v>63</v>
      </c>
      <c r="N229" s="101"/>
      <c r="O229" s="101"/>
      <c r="P229" s="102"/>
      <c r="Q229" s="116"/>
      <c r="R229" s="117"/>
      <c r="S229" s="117"/>
      <c r="T229" s="118"/>
      <c r="U229" s="45" t="s">
        <v>6</v>
      </c>
      <c r="V229" s="179"/>
      <c r="W229" s="179"/>
      <c r="X229" s="180" t="s">
        <v>7</v>
      </c>
      <c r="Y229" s="181"/>
      <c r="Z229" s="32" t="s">
        <v>4</v>
      </c>
      <c r="AA229" s="179"/>
      <c r="AB229" s="179"/>
      <c r="AC229" s="180" t="s">
        <v>7</v>
      </c>
      <c r="AD229" s="181"/>
      <c r="AE229" s="32"/>
      <c r="AF229" s="182" t="str">
        <f>IF(AB230="","",8000*AB230)</f>
        <v/>
      </c>
      <c r="AG229" s="182"/>
      <c r="AH229" s="182"/>
      <c r="AI229" s="15" t="s">
        <v>3</v>
      </c>
      <c r="AJ229" s="41"/>
      <c r="AK229" s="42"/>
      <c r="AL229" s="42"/>
      <c r="AM229" s="15"/>
      <c r="AN229" s="134"/>
      <c r="AO229" s="135"/>
      <c r="AP229" s="135"/>
      <c r="AQ229" s="136"/>
      <c r="AR229" s="176"/>
      <c r="AS229" s="176"/>
      <c r="AT229" s="2"/>
    </row>
    <row r="230" spans="1:47" ht="15.75" hidden="1" customHeight="1" outlineLevel="1" x14ac:dyDescent="0.2">
      <c r="A230" s="25"/>
      <c r="B230" s="128"/>
      <c r="C230" s="166"/>
      <c r="D230" s="111"/>
      <c r="E230" s="111"/>
      <c r="F230" s="112"/>
      <c r="G230" s="145"/>
      <c r="H230" s="146"/>
      <c r="I230" s="146"/>
      <c r="J230" s="146"/>
      <c r="K230" s="146"/>
      <c r="L230" s="147"/>
      <c r="M230" s="103" t="str">
        <f>IF(M228="","",DATEDIF(M228,G228,"Y"))</f>
        <v/>
      </c>
      <c r="N230" s="104"/>
      <c r="O230" s="104"/>
      <c r="P230" s="105"/>
      <c r="Q230" s="116"/>
      <c r="R230" s="117"/>
      <c r="S230" s="117"/>
      <c r="T230" s="118"/>
      <c r="U230" s="46"/>
      <c r="V230" s="2"/>
      <c r="W230" s="88"/>
      <c r="X230" s="180" t="s">
        <v>18</v>
      </c>
      <c r="Y230" s="181"/>
      <c r="Z230" s="32"/>
      <c r="AA230" s="2"/>
      <c r="AB230" s="88"/>
      <c r="AC230" s="180" t="s">
        <v>18</v>
      </c>
      <c r="AD230" s="181"/>
      <c r="AE230" s="183"/>
      <c r="AF230" s="184"/>
      <c r="AG230" s="184"/>
      <c r="AH230" s="184"/>
      <c r="AI230" s="185"/>
      <c r="AJ230" s="41"/>
      <c r="AK230" s="148" t="str">
        <f>IF(AF232="","",ROUNDDOWN(MIN(AF229,AF232),-3))</f>
        <v/>
      </c>
      <c r="AL230" s="148"/>
      <c r="AM230" s="15" t="s">
        <v>3</v>
      </c>
      <c r="AN230" s="134"/>
      <c r="AO230" s="135"/>
      <c r="AP230" s="135"/>
      <c r="AQ230" s="136"/>
      <c r="AR230" s="176"/>
      <c r="AS230" s="176"/>
      <c r="AT230" s="2"/>
    </row>
    <row r="231" spans="1:47" ht="15.75" hidden="1" customHeight="1" outlineLevel="1" x14ac:dyDescent="0.2">
      <c r="A231" s="2"/>
      <c r="B231" s="128"/>
      <c r="C231" s="109" t="s">
        <v>12</v>
      </c>
      <c r="D231" s="110"/>
      <c r="E231" s="111"/>
      <c r="F231" s="112"/>
      <c r="G231" s="129" t="s">
        <v>80</v>
      </c>
      <c r="H231" s="130"/>
      <c r="I231" s="130"/>
      <c r="J231" s="130"/>
      <c r="K231" s="130"/>
      <c r="L231" s="131"/>
      <c r="M231" s="84"/>
      <c r="N231" s="62"/>
      <c r="O231" s="62"/>
      <c r="P231" s="85"/>
      <c r="Q231" s="119"/>
      <c r="R231" s="120"/>
      <c r="S231" s="120"/>
      <c r="T231" s="121"/>
      <c r="U231" s="47"/>
      <c r="V231" s="48"/>
      <c r="W231" s="48"/>
      <c r="X231" s="48"/>
      <c r="Y231" s="49"/>
      <c r="Z231" s="32"/>
      <c r="AA231" s="2"/>
      <c r="AB231" s="2"/>
      <c r="AC231" s="2"/>
      <c r="AD231" s="15"/>
      <c r="AE231" s="50"/>
      <c r="AF231" s="132" t="s">
        <v>39</v>
      </c>
      <c r="AG231" s="132"/>
      <c r="AH231" s="132"/>
      <c r="AI231" s="133"/>
      <c r="AK231" s="42"/>
      <c r="AL231" s="42"/>
      <c r="AM231" s="15"/>
      <c r="AN231" s="134"/>
      <c r="AO231" s="135"/>
      <c r="AP231" s="135"/>
      <c r="AQ231" s="136"/>
      <c r="AR231" s="176"/>
      <c r="AS231" s="176"/>
      <c r="AT231" s="2"/>
    </row>
    <row r="232" spans="1:47" ht="14" hidden="1" customHeight="1" outlineLevel="1" x14ac:dyDescent="0.2">
      <c r="A232" s="2"/>
      <c r="B232" s="128"/>
      <c r="C232" s="140"/>
      <c r="D232" s="141"/>
      <c r="E232" s="51"/>
      <c r="F232" s="52"/>
      <c r="G232" s="142"/>
      <c r="H232" s="143"/>
      <c r="I232" s="143"/>
      <c r="J232" s="143"/>
      <c r="K232" s="143"/>
      <c r="L232" s="144"/>
      <c r="M232" s="32"/>
      <c r="N232" s="2" t="str">
        <f>IF(G232="","",DATEDIF(G232,$M$29,"m")+1)</f>
        <v/>
      </c>
      <c r="O232" s="2" t="s">
        <v>19</v>
      </c>
      <c r="P232" s="37"/>
      <c r="Q232" s="122"/>
      <c r="R232" s="123"/>
      <c r="S232" s="123"/>
      <c r="T232" s="124"/>
      <c r="U232" s="53" t="s">
        <v>21</v>
      </c>
      <c r="V232" s="54"/>
      <c r="W232" s="54"/>
      <c r="X232" s="54"/>
      <c r="Y232" s="55"/>
      <c r="Z232" s="41"/>
      <c r="AA232" s="42"/>
      <c r="AB232" s="42"/>
      <c r="AC232" s="42"/>
      <c r="AD232" s="15"/>
      <c r="AE232" s="32"/>
      <c r="AF232" s="148" t="str">
        <f>IF(AA228="","",ROUNDDOWN(AA228/2,0))</f>
        <v/>
      </c>
      <c r="AG232" s="148"/>
      <c r="AH232" s="148"/>
      <c r="AI232" s="15" t="s">
        <v>3</v>
      </c>
      <c r="AJ232" s="41"/>
      <c r="AK232" s="42"/>
      <c r="AL232" s="42"/>
      <c r="AM232" s="15"/>
      <c r="AN232" s="134"/>
      <c r="AO232" s="135"/>
      <c r="AP232" s="135"/>
      <c r="AQ232" s="136"/>
      <c r="AR232" s="176"/>
      <c r="AS232" s="176"/>
      <c r="AT232" s="2"/>
    </row>
    <row r="233" spans="1:47" ht="15.75" hidden="1" customHeight="1" outlineLevel="1" x14ac:dyDescent="0.2">
      <c r="A233" s="2"/>
      <c r="B233" s="128"/>
      <c r="C233" s="149" t="s">
        <v>20</v>
      </c>
      <c r="D233" s="150"/>
      <c r="E233" s="151"/>
      <c r="F233" s="152"/>
      <c r="G233" s="142"/>
      <c r="H233" s="143"/>
      <c r="I233" s="143"/>
      <c r="J233" s="143"/>
      <c r="K233" s="143"/>
      <c r="L233" s="144"/>
      <c r="M233" s="57" t="str">
        <f>IF(G232="","",IF($X$19="✔","（翌月払いのため",""))</f>
        <v/>
      </c>
      <c r="N233" s="2"/>
      <c r="O233" s="2"/>
      <c r="P233" s="37"/>
      <c r="Q233" s="122"/>
      <c r="R233" s="123"/>
      <c r="S233" s="123"/>
      <c r="T233" s="124"/>
      <c r="U233" s="153"/>
      <c r="V233" s="154"/>
      <c r="W233" s="154"/>
      <c r="X233" s="154"/>
      <c r="Y233" s="155"/>
      <c r="Z233" s="41"/>
      <c r="AA233" s="42"/>
      <c r="AB233" s="42"/>
      <c r="AC233" s="42"/>
      <c r="AD233" s="15"/>
      <c r="AE233" s="32"/>
      <c r="AF233" s="56"/>
      <c r="AG233" s="57"/>
      <c r="AH233" s="57"/>
      <c r="AI233" s="15"/>
      <c r="AJ233" s="41"/>
      <c r="AK233" s="42"/>
      <c r="AL233" s="42"/>
      <c r="AM233" s="15"/>
      <c r="AN233" s="134"/>
      <c r="AO233" s="135"/>
      <c r="AP233" s="135"/>
      <c r="AQ233" s="136"/>
      <c r="AR233" s="176"/>
      <c r="AS233" s="176"/>
      <c r="AT233" s="2"/>
    </row>
    <row r="234" spans="1:47" ht="15.75" hidden="1" customHeight="1" outlineLevel="1" x14ac:dyDescent="0.2">
      <c r="A234" s="2"/>
      <c r="B234" s="128"/>
      <c r="C234" s="159" t="s">
        <v>23</v>
      </c>
      <c r="D234" s="160"/>
      <c r="E234" s="161" t="s">
        <v>17</v>
      </c>
      <c r="F234" s="162"/>
      <c r="G234" s="145"/>
      <c r="H234" s="146"/>
      <c r="I234" s="146"/>
      <c r="J234" s="146"/>
      <c r="K234" s="146"/>
      <c r="L234" s="147"/>
      <c r="M234" s="86"/>
      <c r="N234" s="87" t="str">
        <f>IF(G232="","",IF($X$19="✔",N232-1,""))</f>
        <v/>
      </c>
      <c r="O234" s="43" t="str">
        <f>IF(G232="","",IF($X$19="✔","か月）",""))</f>
        <v/>
      </c>
      <c r="P234" s="44"/>
      <c r="Q234" s="125"/>
      <c r="R234" s="126"/>
      <c r="S234" s="126"/>
      <c r="T234" s="127"/>
      <c r="U234" s="156"/>
      <c r="V234" s="157"/>
      <c r="W234" s="157"/>
      <c r="X234" s="157"/>
      <c r="Y234" s="158"/>
      <c r="Z234" s="58"/>
      <c r="AA234" s="59"/>
      <c r="AB234" s="59"/>
      <c r="AC234" s="59"/>
      <c r="AD234" s="13"/>
      <c r="AE234" s="21"/>
      <c r="AF234" s="12"/>
      <c r="AG234" s="12"/>
      <c r="AH234" s="12"/>
      <c r="AI234" s="13"/>
      <c r="AJ234" s="58"/>
      <c r="AK234" s="59"/>
      <c r="AL234" s="59"/>
      <c r="AM234" s="13"/>
      <c r="AN234" s="137"/>
      <c r="AO234" s="138"/>
      <c r="AP234" s="138"/>
      <c r="AQ234" s="139"/>
      <c r="AR234" s="176"/>
      <c r="AS234" s="176"/>
      <c r="AT234" s="2"/>
    </row>
    <row r="235" spans="1:47" ht="14.25" customHeight="1" collapsed="1" x14ac:dyDescent="0.2">
      <c r="A235" s="2"/>
      <c r="B235" s="106" t="s">
        <v>2</v>
      </c>
      <c r="C235" s="107"/>
      <c r="D235" s="107"/>
      <c r="E235" s="107"/>
      <c r="F235" s="108"/>
      <c r="G235" s="188"/>
      <c r="H235" s="189"/>
      <c r="I235" s="189"/>
      <c r="J235" s="189"/>
      <c r="K235" s="189"/>
      <c r="L235" s="190"/>
      <c r="M235" s="188"/>
      <c r="N235" s="189"/>
      <c r="O235" s="189"/>
      <c r="P235" s="190"/>
      <c r="Q235" s="188"/>
      <c r="R235" s="189"/>
      <c r="S235" s="189"/>
      <c r="T235" s="190"/>
      <c r="U235" s="264" t="str">
        <f>IF(V36="","",SUM(V36,V44,V52,V60,V68,V76,V84,V92,V100,V108,V116,V124,V132,V140,V148,V156,V164,V172,V180,V188,V196,V204,V212,V220,V228))</f>
        <v/>
      </c>
      <c r="V235" s="265"/>
      <c r="W235" s="265"/>
      <c r="X235" s="265"/>
      <c r="Y235" s="108" t="s">
        <v>3</v>
      </c>
      <c r="Z235" s="264" t="str">
        <f>IF(AA36="","",SUM(AA36,AA44,AA52,AA60,AA68,AA76,AA84,AA92,AA100,AA108,AA116,AA124,AA132,AA140,AA148,AA156,AA164,AA172,AA180,AA188,AA196,AA204,AA212,AA220,AA228))</f>
        <v/>
      </c>
      <c r="AA235" s="265"/>
      <c r="AB235" s="265"/>
      <c r="AC235" s="265"/>
      <c r="AD235" s="108" t="s">
        <v>3</v>
      </c>
      <c r="AE235" s="268"/>
      <c r="AF235" s="269"/>
      <c r="AG235" s="269"/>
      <c r="AH235" s="269"/>
      <c r="AI235" s="270"/>
      <c r="AJ235" s="351" t="str">
        <f>IF(AK38="","",SUM(AK38,AK46,AK54,AK62,AK70,AK78,AK86,AK94,AK102,AK110,AK118,AK126,AK134,AK142,AK150,AK158,AK166,AK174,AK182,AK190,AK198,AK206,AK214,AK222,AK230))</f>
        <v/>
      </c>
      <c r="AK235" s="352"/>
      <c r="AL235" s="352"/>
      <c r="AM235" s="355" t="s">
        <v>24</v>
      </c>
      <c r="AN235" s="188"/>
      <c r="AO235" s="189"/>
      <c r="AP235" s="189"/>
      <c r="AQ235" s="190"/>
      <c r="AR235" s="27"/>
      <c r="AS235" s="27"/>
      <c r="AT235" s="2"/>
    </row>
    <row r="236" spans="1:47" ht="14.25" customHeight="1" x14ac:dyDescent="0.2">
      <c r="A236" s="2"/>
      <c r="B236" s="194"/>
      <c r="C236" s="195"/>
      <c r="D236" s="195"/>
      <c r="E236" s="195"/>
      <c r="F236" s="196"/>
      <c r="G236" s="191"/>
      <c r="H236" s="192"/>
      <c r="I236" s="192"/>
      <c r="J236" s="192"/>
      <c r="K236" s="192"/>
      <c r="L236" s="193"/>
      <c r="M236" s="191"/>
      <c r="N236" s="192"/>
      <c r="O236" s="192"/>
      <c r="P236" s="193"/>
      <c r="Q236" s="191"/>
      <c r="R236" s="192"/>
      <c r="S236" s="192"/>
      <c r="T236" s="193"/>
      <c r="U236" s="266"/>
      <c r="V236" s="267"/>
      <c r="W236" s="267"/>
      <c r="X236" s="267"/>
      <c r="Y236" s="196"/>
      <c r="Z236" s="266"/>
      <c r="AA236" s="267"/>
      <c r="AB236" s="267"/>
      <c r="AC236" s="267"/>
      <c r="AD236" s="196"/>
      <c r="AE236" s="271"/>
      <c r="AF236" s="272"/>
      <c r="AG236" s="272"/>
      <c r="AH236" s="272"/>
      <c r="AI236" s="273"/>
      <c r="AJ236" s="353"/>
      <c r="AK236" s="354"/>
      <c r="AL236" s="354"/>
      <c r="AM236" s="356"/>
      <c r="AN236" s="191"/>
      <c r="AO236" s="192"/>
      <c r="AP236" s="192"/>
      <c r="AQ236" s="193"/>
      <c r="AR236" s="27"/>
      <c r="AS236" s="27"/>
      <c r="AT236" s="2"/>
    </row>
    <row r="237" spans="1:47" ht="21" customHeight="1" x14ac:dyDescent="0.2">
      <c r="A237" s="2"/>
      <c r="B237" s="60" t="s">
        <v>59</v>
      </c>
      <c r="C237" s="27"/>
      <c r="D237" s="27"/>
      <c r="E237" s="27"/>
      <c r="F237" s="27"/>
      <c r="G237" s="27"/>
      <c r="H237" s="27"/>
      <c r="I237" s="27"/>
      <c r="J237" s="27"/>
      <c r="K237" s="27"/>
      <c r="L237" s="29"/>
      <c r="M237" s="2"/>
      <c r="N237" s="2"/>
      <c r="O237" s="2"/>
      <c r="P237" s="2"/>
      <c r="Q237" s="61"/>
      <c r="R237" s="29"/>
      <c r="S237" s="27"/>
      <c r="T237" s="27"/>
      <c r="U237" s="27"/>
      <c r="V237" s="27"/>
      <c r="W237" s="27"/>
      <c r="X237" s="27"/>
      <c r="Y237" s="27"/>
      <c r="Z237" s="27"/>
      <c r="AA237" s="27"/>
      <c r="AB237" s="27"/>
      <c r="AC237" s="27"/>
      <c r="AD237" s="27"/>
      <c r="AE237" s="27"/>
      <c r="AF237" s="27"/>
      <c r="AG237" s="27"/>
      <c r="AH237" s="27"/>
      <c r="AI237" s="27"/>
      <c r="AJ237" s="2"/>
      <c r="AK237" s="2"/>
      <c r="AL237" s="2"/>
      <c r="AM237" s="2"/>
      <c r="AN237" s="27"/>
      <c r="AO237" s="27"/>
      <c r="AP237" s="27"/>
      <c r="AQ237" s="27"/>
      <c r="AR237" s="27"/>
      <c r="AS237" s="27"/>
      <c r="AT237" s="2"/>
    </row>
    <row r="238" spans="1:47" ht="15" customHeight="1" x14ac:dyDescent="0.2">
      <c r="A238" s="2"/>
      <c r="B238" s="349" t="s">
        <v>66</v>
      </c>
      <c r="C238" s="349"/>
      <c r="D238" s="349"/>
      <c r="E238" s="349"/>
      <c r="F238" s="349"/>
      <c r="G238" s="349"/>
      <c r="H238" s="349"/>
      <c r="I238" s="349"/>
      <c r="J238" s="349"/>
      <c r="K238" s="349"/>
      <c r="L238" s="349"/>
      <c r="M238" s="349"/>
      <c r="N238" s="349"/>
      <c r="O238" s="349"/>
      <c r="P238" s="349"/>
      <c r="Q238" s="349"/>
      <c r="R238" s="349"/>
      <c r="S238" s="349"/>
      <c r="T238" s="349"/>
      <c r="U238" s="349"/>
      <c r="V238" s="349"/>
      <c r="W238" s="349"/>
      <c r="X238" s="349"/>
      <c r="Y238" s="349"/>
      <c r="Z238" s="349"/>
      <c r="AA238" s="349"/>
      <c r="AB238" s="349"/>
      <c r="AC238" s="349"/>
      <c r="AD238" s="349"/>
      <c r="AE238" s="349"/>
      <c r="AF238" s="349"/>
      <c r="AG238" s="349"/>
      <c r="AH238" s="349"/>
      <c r="AI238" s="349"/>
      <c r="AJ238" s="349"/>
      <c r="AK238" s="349"/>
      <c r="AL238" s="349"/>
      <c r="AM238" s="349"/>
      <c r="AN238" s="62"/>
      <c r="AO238" s="62"/>
      <c r="AP238" s="62"/>
      <c r="AQ238" s="62"/>
      <c r="AR238" s="62"/>
      <c r="AS238" s="62"/>
      <c r="AT238" s="2"/>
    </row>
    <row r="239" spans="1:47" ht="15" customHeight="1" x14ac:dyDescent="0.2">
      <c r="A239" s="2"/>
      <c r="B239" s="187" t="s">
        <v>67</v>
      </c>
      <c r="C239" s="187"/>
      <c r="D239" s="187"/>
      <c r="E239" s="187"/>
      <c r="F239" s="187"/>
      <c r="G239" s="187"/>
      <c r="H239" s="187"/>
      <c r="I239" s="187"/>
      <c r="J239" s="187"/>
      <c r="K239" s="187"/>
      <c r="L239" s="187"/>
      <c r="M239" s="187"/>
      <c r="N239" s="187"/>
      <c r="O239" s="187"/>
      <c r="P239" s="187"/>
      <c r="Q239" s="187"/>
      <c r="R239" s="187"/>
      <c r="S239" s="187"/>
      <c r="T239" s="187"/>
      <c r="U239" s="187"/>
      <c r="V239" s="187"/>
      <c r="W239" s="187"/>
      <c r="X239" s="187"/>
      <c r="Y239" s="187"/>
      <c r="Z239" s="187"/>
      <c r="AA239" s="187"/>
      <c r="AB239" s="187"/>
      <c r="AC239" s="187"/>
      <c r="AD239" s="187"/>
      <c r="AE239" s="187"/>
      <c r="AF239" s="187"/>
      <c r="AG239" s="187"/>
      <c r="AH239" s="187"/>
      <c r="AI239" s="187"/>
      <c r="AJ239" s="187"/>
      <c r="AK239" s="187"/>
      <c r="AL239" s="187"/>
      <c r="AM239" s="187"/>
      <c r="AN239" s="62"/>
      <c r="AO239" s="62"/>
      <c r="AP239" s="62"/>
      <c r="AQ239" s="62"/>
      <c r="AR239" s="62"/>
      <c r="AS239" s="62"/>
      <c r="AT239" s="2"/>
    </row>
    <row r="240" spans="1:47" ht="15" customHeight="1" x14ac:dyDescent="0.2">
      <c r="A240" s="2"/>
      <c r="B240" s="187" t="s">
        <v>89</v>
      </c>
      <c r="C240" s="187"/>
      <c r="D240" s="187"/>
      <c r="E240" s="187"/>
      <c r="F240" s="187"/>
      <c r="G240" s="187"/>
      <c r="H240" s="187"/>
      <c r="I240" s="187"/>
      <c r="J240" s="187"/>
      <c r="K240" s="187"/>
      <c r="L240" s="187"/>
      <c r="M240" s="187"/>
      <c r="N240" s="187"/>
      <c r="O240" s="187"/>
      <c r="P240" s="187"/>
      <c r="Q240" s="187"/>
      <c r="R240" s="187"/>
      <c r="S240" s="187"/>
      <c r="T240" s="187"/>
      <c r="U240" s="187"/>
      <c r="V240" s="187"/>
      <c r="W240" s="187"/>
      <c r="X240" s="187"/>
      <c r="Y240" s="187"/>
      <c r="Z240" s="187"/>
      <c r="AA240" s="187"/>
      <c r="AB240" s="187"/>
      <c r="AC240" s="187"/>
      <c r="AD240" s="187"/>
      <c r="AE240" s="187"/>
      <c r="AF240" s="187"/>
      <c r="AG240" s="187"/>
      <c r="AH240" s="187"/>
      <c r="AI240" s="187"/>
      <c r="AJ240" s="187"/>
      <c r="AK240" s="187"/>
      <c r="AL240" s="187"/>
      <c r="AM240" s="187"/>
      <c r="AN240" s="62"/>
      <c r="AO240" s="62"/>
      <c r="AP240" s="62"/>
      <c r="AQ240" s="62"/>
      <c r="AR240" s="62"/>
      <c r="AS240" s="62"/>
      <c r="AT240" s="2"/>
    </row>
  </sheetData>
  <mergeCells count="986">
    <mergeCell ref="B123:B130"/>
    <mergeCell ref="B131:B138"/>
    <mergeCell ref="B139:B146"/>
    <mergeCell ref="B147:B154"/>
    <mergeCell ref="B155:B162"/>
    <mergeCell ref="B163:B170"/>
    <mergeCell ref="B171:B178"/>
    <mergeCell ref="C59:F62"/>
    <mergeCell ref="C65:F65"/>
    <mergeCell ref="C66:D66"/>
    <mergeCell ref="E66:F66"/>
    <mergeCell ref="C89:F89"/>
    <mergeCell ref="C90:D90"/>
    <mergeCell ref="E90:F90"/>
    <mergeCell ref="C95:D95"/>
    <mergeCell ref="E95:F95"/>
    <mergeCell ref="C96:D96"/>
    <mergeCell ref="C97:F97"/>
    <mergeCell ref="C98:D98"/>
    <mergeCell ref="E98:F98"/>
    <mergeCell ref="C91:F94"/>
    <mergeCell ref="C103:D103"/>
    <mergeCell ref="E103:F103"/>
    <mergeCell ref="B59:B66"/>
    <mergeCell ref="B115:B122"/>
    <mergeCell ref="B43:B50"/>
    <mergeCell ref="B51:B58"/>
    <mergeCell ref="B67:B74"/>
    <mergeCell ref="B75:B82"/>
    <mergeCell ref="B83:B90"/>
    <mergeCell ref="B91:B98"/>
    <mergeCell ref="B99:B106"/>
    <mergeCell ref="B107:B114"/>
    <mergeCell ref="C64:D64"/>
    <mergeCell ref="C74:D74"/>
    <mergeCell ref="AR35:AR42"/>
    <mergeCell ref="AR43:AR50"/>
    <mergeCell ref="AR51:AR58"/>
    <mergeCell ref="AR59:AR66"/>
    <mergeCell ref="AF64:AH64"/>
    <mergeCell ref="U65:Y66"/>
    <mergeCell ref="Q63:T66"/>
    <mergeCell ref="AN47:AQ50"/>
    <mergeCell ref="AR67:AR74"/>
    <mergeCell ref="E74:F74"/>
    <mergeCell ref="C67:F70"/>
    <mergeCell ref="G67:L67"/>
    <mergeCell ref="U67:Y67"/>
    <mergeCell ref="V68:X68"/>
    <mergeCell ref="AA68:AC68"/>
    <mergeCell ref="Q67:T70"/>
    <mergeCell ref="Q71:T74"/>
    <mergeCell ref="Q51:T54"/>
    <mergeCell ref="Q55:T58"/>
    <mergeCell ref="B238:AM238"/>
    <mergeCell ref="B239:AM239"/>
    <mergeCell ref="V31:AC31"/>
    <mergeCell ref="AK38:AL38"/>
    <mergeCell ref="AK46:AL46"/>
    <mergeCell ref="AK54:AL54"/>
    <mergeCell ref="AK62:AL62"/>
    <mergeCell ref="AK70:AL70"/>
    <mergeCell ref="X70:Y70"/>
    <mergeCell ref="AC70:AD70"/>
    <mergeCell ref="C71:D71"/>
    <mergeCell ref="E71:F71"/>
    <mergeCell ref="AF71:AI71"/>
    <mergeCell ref="C72:D72"/>
    <mergeCell ref="AF72:AH72"/>
    <mergeCell ref="C73:F73"/>
    <mergeCell ref="AE38:AI38"/>
    <mergeCell ref="AJ235:AL236"/>
    <mergeCell ref="AM235:AM236"/>
    <mergeCell ref="G30:L34"/>
    <mergeCell ref="Q47:T50"/>
    <mergeCell ref="C63:D63"/>
    <mergeCell ref="E63:F63"/>
    <mergeCell ref="AF63:AI63"/>
    <mergeCell ref="C57:F57"/>
    <mergeCell ref="C56:D56"/>
    <mergeCell ref="G55:L55"/>
    <mergeCell ref="M46:P46"/>
    <mergeCell ref="M51:P51"/>
    <mergeCell ref="M52:P52"/>
    <mergeCell ref="M53:P53"/>
    <mergeCell ref="M54:P54"/>
    <mergeCell ref="F29:K29"/>
    <mergeCell ref="G35:L35"/>
    <mergeCell ref="M44:P44"/>
    <mergeCell ref="M45:P45"/>
    <mergeCell ref="C83:F86"/>
    <mergeCell ref="M76:P76"/>
    <mergeCell ref="M77:P77"/>
    <mergeCell ref="C40:D40"/>
    <mergeCell ref="C35:F38"/>
    <mergeCell ref="C39:D39"/>
    <mergeCell ref="C43:F46"/>
    <mergeCell ref="C47:D47"/>
    <mergeCell ref="C51:F54"/>
    <mergeCell ref="C55:D55"/>
    <mergeCell ref="E39:F39"/>
    <mergeCell ref="E47:F47"/>
    <mergeCell ref="E55:F55"/>
    <mergeCell ref="C41:F41"/>
    <mergeCell ref="C42:D42"/>
    <mergeCell ref="C49:F49"/>
    <mergeCell ref="C50:D50"/>
    <mergeCell ref="E42:F42"/>
    <mergeCell ref="E50:F50"/>
    <mergeCell ref="C48:D48"/>
    <mergeCell ref="M78:P78"/>
    <mergeCell ref="M83:P83"/>
    <mergeCell ref="M38:P38"/>
    <mergeCell ref="M43:P43"/>
    <mergeCell ref="B35:B42"/>
    <mergeCell ref="P10:Q10"/>
    <mergeCell ref="Y19:AA20"/>
    <mergeCell ref="P12:Q12"/>
    <mergeCell ref="Y17:AA18"/>
    <mergeCell ref="Y16:AQ16"/>
    <mergeCell ref="S17:X17"/>
    <mergeCell ref="B16:G16"/>
    <mergeCell ref="B17:G20"/>
    <mergeCell ref="H16:N16"/>
    <mergeCell ref="G39:L39"/>
    <mergeCell ref="G36:L38"/>
    <mergeCell ref="G40:L42"/>
    <mergeCell ref="O16:X16"/>
    <mergeCell ref="O17:R17"/>
    <mergeCell ref="O18:R18"/>
    <mergeCell ref="O19:R19"/>
    <mergeCell ref="O20:R20"/>
    <mergeCell ref="S20:X20"/>
    <mergeCell ref="S19:U19"/>
    <mergeCell ref="S18:X18"/>
    <mergeCell ref="U35:Y35"/>
    <mergeCell ref="AC37:AD37"/>
    <mergeCell ref="V36:X36"/>
    <mergeCell ref="N5:AQ7"/>
    <mergeCell ref="H17:N20"/>
    <mergeCell ref="B5:M7"/>
    <mergeCell ref="B8:M13"/>
    <mergeCell ref="AF48:AH48"/>
    <mergeCell ref="AF53:AH53"/>
    <mergeCell ref="AF47:AI47"/>
    <mergeCell ref="X38:Y38"/>
    <mergeCell ref="AC38:AD38"/>
    <mergeCell ref="V44:X44"/>
    <mergeCell ref="AA44:AC44"/>
    <mergeCell ref="G43:L43"/>
    <mergeCell ref="U41:Y42"/>
    <mergeCell ref="AF40:AH40"/>
    <mergeCell ref="AF39:AI39"/>
    <mergeCell ref="U43:Y43"/>
    <mergeCell ref="AA45:AB45"/>
    <mergeCell ref="U49:Y50"/>
    <mergeCell ref="B30:B34"/>
    <mergeCell ref="C30:F34"/>
    <mergeCell ref="V45:W45"/>
    <mergeCell ref="X45:Y45"/>
    <mergeCell ref="AC45:AD45"/>
    <mergeCell ref="G51:L51"/>
    <mergeCell ref="AD235:AD236"/>
    <mergeCell ref="AE235:AI236"/>
    <mergeCell ref="AF45:AH45"/>
    <mergeCell ref="X54:Y54"/>
    <mergeCell ref="AC54:AD54"/>
    <mergeCell ref="AF56:AH56"/>
    <mergeCell ref="AF55:AI55"/>
    <mergeCell ref="AC62:AD62"/>
    <mergeCell ref="U57:Y58"/>
    <mergeCell ref="AF69:AH69"/>
    <mergeCell ref="U73:Y74"/>
    <mergeCell ref="U59:Y59"/>
    <mergeCell ref="V60:X60"/>
    <mergeCell ref="V61:W61"/>
    <mergeCell ref="X61:Y61"/>
    <mergeCell ref="V69:W69"/>
    <mergeCell ref="X69:Y69"/>
    <mergeCell ref="AA69:AB69"/>
    <mergeCell ref="AC69:AD69"/>
    <mergeCell ref="AF101:AH101"/>
    <mergeCell ref="X102:Y102"/>
    <mergeCell ref="AC102:AD102"/>
    <mergeCell ref="AE102:AI102"/>
    <mergeCell ref="AA100:AC100"/>
    <mergeCell ref="G235:L236"/>
    <mergeCell ref="M235:P236"/>
    <mergeCell ref="Q235:T236"/>
    <mergeCell ref="U235:X236"/>
    <mergeCell ref="Y235:Y236"/>
    <mergeCell ref="Z235:AC236"/>
    <mergeCell ref="AE46:AI46"/>
    <mergeCell ref="AE54:AI54"/>
    <mergeCell ref="C58:D58"/>
    <mergeCell ref="AA53:AB53"/>
    <mergeCell ref="G68:L70"/>
    <mergeCell ref="G71:L71"/>
    <mergeCell ref="E58:F58"/>
    <mergeCell ref="G48:L50"/>
    <mergeCell ref="C79:D79"/>
    <mergeCell ref="E79:F79"/>
    <mergeCell ref="C80:D80"/>
    <mergeCell ref="C81:F81"/>
    <mergeCell ref="C82:D82"/>
    <mergeCell ref="E82:F82"/>
    <mergeCell ref="C75:F78"/>
    <mergeCell ref="C87:D87"/>
    <mergeCell ref="E87:F87"/>
    <mergeCell ref="C88:D88"/>
    <mergeCell ref="G72:L74"/>
    <mergeCell ref="AN51:AQ54"/>
    <mergeCell ref="G52:L54"/>
    <mergeCell ref="AE62:AI62"/>
    <mergeCell ref="AE70:AI70"/>
    <mergeCell ref="AF61:AH61"/>
    <mergeCell ref="X62:Y62"/>
    <mergeCell ref="M59:P59"/>
    <mergeCell ref="M60:P60"/>
    <mergeCell ref="M61:P61"/>
    <mergeCell ref="M62:P62"/>
    <mergeCell ref="V52:X52"/>
    <mergeCell ref="AA52:AC52"/>
    <mergeCell ref="V53:W53"/>
    <mergeCell ref="X53:Y53"/>
    <mergeCell ref="AC53:AD53"/>
    <mergeCell ref="Q59:T62"/>
    <mergeCell ref="AN67:AQ70"/>
    <mergeCell ref="M67:P67"/>
    <mergeCell ref="M68:P68"/>
    <mergeCell ref="M69:P69"/>
    <mergeCell ref="M70:P70"/>
    <mergeCell ref="G59:L59"/>
    <mergeCell ref="U51:Y51"/>
    <mergeCell ref="AS30:AS34"/>
    <mergeCell ref="AB19:AQ20"/>
    <mergeCell ref="AB17:AQ18"/>
    <mergeCell ref="M29:Q29"/>
    <mergeCell ref="V19:W19"/>
    <mergeCell ref="AR30:AR34"/>
    <mergeCell ref="M33:P34"/>
    <mergeCell ref="M30:P32"/>
    <mergeCell ref="V37:W37"/>
    <mergeCell ref="X37:Y37"/>
    <mergeCell ref="AA37:AB37"/>
    <mergeCell ref="AF37:AH37"/>
    <mergeCell ref="Q30:T32"/>
    <mergeCell ref="U30:AD30"/>
    <mergeCell ref="AE30:AI34"/>
    <mergeCell ref="AN30:AQ32"/>
    <mergeCell ref="Q33:T34"/>
    <mergeCell ref="U33:Y34"/>
    <mergeCell ref="Z33:AD34"/>
    <mergeCell ref="AJ33:AM34"/>
    <mergeCell ref="AN33:AQ34"/>
    <mergeCell ref="M35:P35"/>
    <mergeCell ref="M36:P36"/>
    <mergeCell ref="M37:P37"/>
    <mergeCell ref="AS35:AS42"/>
    <mergeCell ref="AS43:AS50"/>
    <mergeCell ref="AS51:AS58"/>
    <mergeCell ref="AS59:AS66"/>
    <mergeCell ref="AS67:AS74"/>
    <mergeCell ref="B240:AM240"/>
    <mergeCell ref="AN55:AQ58"/>
    <mergeCell ref="G56:L58"/>
    <mergeCell ref="AN59:AQ62"/>
    <mergeCell ref="G60:L62"/>
    <mergeCell ref="G63:L63"/>
    <mergeCell ref="AN63:AQ66"/>
    <mergeCell ref="G64:L66"/>
    <mergeCell ref="AA60:AC60"/>
    <mergeCell ref="AA61:AB61"/>
    <mergeCell ref="AC61:AD61"/>
    <mergeCell ref="AN39:AQ42"/>
    <mergeCell ref="AN35:AQ38"/>
    <mergeCell ref="AN235:AQ236"/>
    <mergeCell ref="B235:F236"/>
    <mergeCell ref="AA36:AC36"/>
    <mergeCell ref="AN43:AQ46"/>
    <mergeCell ref="G44:L46"/>
    <mergeCell ref="G47:L47"/>
    <mergeCell ref="AR75:AR82"/>
    <mergeCell ref="AS75:AS82"/>
    <mergeCell ref="G76:L78"/>
    <mergeCell ref="V76:X76"/>
    <mergeCell ref="AA76:AC76"/>
    <mergeCell ref="V77:W77"/>
    <mergeCell ref="X77:Y77"/>
    <mergeCell ref="AA77:AB77"/>
    <mergeCell ref="AC77:AD77"/>
    <mergeCell ref="AF77:AH77"/>
    <mergeCell ref="X78:Y78"/>
    <mergeCell ref="AC78:AD78"/>
    <mergeCell ref="AE78:AI78"/>
    <mergeCell ref="AK78:AL78"/>
    <mergeCell ref="G79:L79"/>
    <mergeCell ref="AF79:AI79"/>
    <mergeCell ref="AN79:AQ82"/>
    <mergeCell ref="G80:L82"/>
    <mergeCell ref="AF80:AH80"/>
    <mergeCell ref="U81:Y82"/>
    <mergeCell ref="G75:L75"/>
    <mergeCell ref="U75:Y75"/>
    <mergeCell ref="AN75:AQ78"/>
    <mergeCell ref="M75:P75"/>
    <mergeCell ref="AR83:AR90"/>
    <mergeCell ref="AS83:AS90"/>
    <mergeCell ref="G84:L86"/>
    <mergeCell ref="V84:X84"/>
    <mergeCell ref="AA84:AC84"/>
    <mergeCell ref="V85:W85"/>
    <mergeCell ref="X85:Y85"/>
    <mergeCell ref="AA85:AB85"/>
    <mergeCell ref="AC85:AD85"/>
    <mergeCell ref="AF85:AH85"/>
    <mergeCell ref="X86:Y86"/>
    <mergeCell ref="AC86:AD86"/>
    <mergeCell ref="AE86:AI86"/>
    <mergeCell ref="AK86:AL86"/>
    <mergeCell ref="Q87:T90"/>
    <mergeCell ref="G87:L87"/>
    <mergeCell ref="AF87:AI87"/>
    <mergeCell ref="AN87:AQ90"/>
    <mergeCell ref="G88:L90"/>
    <mergeCell ref="AF88:AH88"/>
    <mergeCell ref="U89:Y90"/>
    <mergeCell ref="G83:L83"/>
    <mergeCell ref="U83:Y83"/>
    <mergeCell ref="AN83:AQ86"/>
    <mergeCell ref="G95:L95"/>
    <mergeCell ref="AF95:AI95"/>
    <mergeCell ref="AN95:AQ98"/>
    <mergeCell ref="G96:L98"/>
    <mergeCell ref="AF96:AH96"/>
    <mergeCell ref="U97:Y98"/>
    <mergeCell ref="G91:L91"/>
    <mergeCell ref="U91:Y91"/>
    <mergeCell ref="V92:X92"/>
    <mergeCell ref="AA92:AC92"/>
    <mergeCell ref="V93:W93"/>
    <mergeCell ref="X93:Y93"/>
    <mergeCell ref="AA93:AB93"/>
    <mergeCell ref="AC93:AD93"/>
    <mergeCell ref="AF93:AH93"/>
    <mergeCell ref="X94:Y94"/>
    <mergeCell ref="AC94:AD94"/>
    <mergeCell ref="AE94:AI94"/>
    <mergeCell ref="AN91:AQ94"/>
    <mergeCell ref="AR91:AR98"/>
    <mergeCell ref="AS91:AS98"/>
    <mergeCell ref="G92:L94"/>
    <mergeCell ref="C104:D104"/>
    <mergeCell ref="G104:L106"/>
    <mergeCell ref="AF104:AH104"/>
    <mergeCell ref="C105:F105"/>
    <mergeCell ref="U105:Y106"/>
    <mergeCell ref="C106:D106"/>
    <mergeCell ref="E106:F106"/>
    <mergeCell ref="C99:F102"/>
    <mergeCell ref="G99:L99"/>
    <mergeCell ref="U99:Y99"/>
    <mergeCell ref="M101:P101"/>
    <mergeCell ref="M102:P102"/>
    <mergeCell ref="AR99:AR106"/>
    <mergeCell ref="AS99:AS106"/>
    <mergeCell ref="G100:L102"/>
    <mergeCell ref="V100:X100"/>
    <mergeCell ref="AN103:AQ106"/>
    <mergeCell ref="AN99:AQ102"/>
    <mergeCell ref="AK94:AL94"/>
    <mergeCell ref="Q91:T94"/>
    <mergeCell ref="Q95:T98"/>
    <mergeCell ref="V101:W101"/>
    <mergeCell ref="X101:Y101"/>
    <mergeCell ref="AA101:AB101"/>
    <mergeCell ref="AC101:AD101"/>
    <mergeCell ref="AR107:AR114"/>
    <mergeCell ref="AS107:AS114"/>
    <mergeCell ref="G108:L110"/>
    <mergeCell ref="V108:X108"/>
    <mergeCell ref="AA108:AC108"/>
    <mergeCell ref="V109:W109"/>
    <mergeCell ref="X109:Y109"/>
    <mergeCell ref="AA109:AB109"/>
    <mergeCell ref="AC109:AD109"/>
    <mergeCell ref="AF109:AH109"/>
    <mergeCell ref="X110:Y110"/>
    <mergeCell ref="AC110:AD110"/>
    <mergeCell ref="AE110:AI110"/>
    <mergeCell ref="AK110:AL110"/>
    <mergeCell ref="AK102:AL102"/>
    <mergeCell ref="Q99:T102"/>
    <mergeCell ref="Q103:T106"/>
    <mergeCell ref="G103:L103"/>
    <mergeCell ref="AF103:AI103"/>
    <mergeCell ref="C111:D111"/>
    <mergeCell ref="E111:F111"/>
    <mergeCell ref="Q107:T110"/>
    <mergeCell ref="Q111:T114"/>
    <mergeCell ref="G111:L111"/>
    <mergeCell ref="AF111:AI111"/>
    <mergeCell ref="AN111:AQ114"/>
    <mergeCell ref="C112:D112"/>
    <mergeCell ref="G112:L114"/>
    <mergeCell ref="AF112:AH112"/>
    <mergeCell ref="C113:F113"/>
    <mergeCell ref="U113:Y114"/>
    <mergeCell ref="C114:D114"/>
    <mergeCell ref="E114:F114"/>
    <mergeCell ref="C107:F110"/>
    <mergeCell ref="G107:L107"/>
    <mergeCell ref="U107:Y107"/>
    <mergeCell ref="AN107:AQ110"/>
    <mergeCell ref="M107:P107"/>
    <mergeCell ref="M108:P108"/>
    <mergeCell ref="M109:P109"/>
    <mergeCell ref="M110:P110"/>
    <mergeCell ref="AR115:AR122"/>
    <mergeCell ref="AS115:AS122"/>
    <mergeCell ref="G116:L118"/>
    <mergeCell ref="V116:X116"/>
    <mergeCell ref="AA116:AC116"/>
    <mergeCell ref="V117:W117"/>
    <mergeCell ref="X117:Y117"/>
    <mergeCell ref="AA117:AB117"/>
    <mergeCell ref="AC117:AD117"/>
    <mergeCell ref="AF117:AH117"/>
    <mergeCell ref="X118:Y118"/>
    <mergeCell ref="AC118:AD118"/>
    <mergeCell ref="AE118:AI118"/>
    <mergeCell ref="AK118:AL118"/>
    <mergeCell ref="C119:D119"/>
    <mergeCell ref="E119:F119"/>
    <mergeCell ref="Q115:T118"/>
    <mergeCell ref="Q119:T122"/>
    <mergeCell ref="G119:L119"/>
    <mergeCell ref="AF119:AI119"/>
    <mergeCell ref="AN119:AQ122"/>
    <mergeCell ref="C120:D120"/>
    <mergeCell ref="G120:L122"/>
    <mergeCell ref="AF120:AH120"/>
    <mergeCell ref="C121:F121"/>
    <mergeCell ref="U121:Y122"/>
    <mergeCell ref="C122:D122"/>
    <mergeCell ref="E122:F122"/>
    <mergeCell ref="C115:F118"/>
    <mergeCell ref="G115:L115"/>
    <mergeCell ref="U115:Y115"/>
    <mergeCell ref="AN115:AQ118"/>
    <mergeCell ref="M115:P115"/>
    <mergeCell ref="M116:P116"/>
    <mergeCell ref="M117:P117"/>
    <mergeCell ref="M118:P118"/>
    <mergeCell ref="AR123:AR130"/>
    <mergeCell ref="AS123:AS130"/>
    <mergeCell ref="G124:L126"/>
    <mergeCell ref="V124:X124"/>
    <mergeCell ref="AA124:AC124"/>
    <mergeCell ref="V125:W125"/>
    <mergeCell ref="X125:Y125"/>
    <mergeCell ref="AA125:AB125"/>
    <mergeCell ref="AC125:AD125"/>
    <mergeCell ref="AF125:AH125"/>
    <mergeCell ref="X126:Y126"/>
    <mergeCell ref="AC126:AD126"/>
    <mergeCell ref="AE126:AI126"/>
    <mergeCell ref="AK126:AL126"/>
    <mergeCell ref="C127:D127"/>
    <mergeCell ref="E127:F127"/>
    <mergeCell ref="Q123:T126"/>
    <mergeCell ref="Q127:T130"/>
    <mergeCell ref="G127:L127"/>
    <mergeCell ref="AF127:AI127"/>
    <mergeCell ref="AN127:AQ130"/>
    <mergeCell ref="C128:D128"/>
    <mergeCell ref="G128:L130"/>
    <mergeCell ref="AF128:AH128"/>
    <mergeCell ref="C129:F129"/>
    <mergeCell ref="U129:Y130"/>
    <mergeCell ref="C130:D130"/>
    <mergeCell ref="E130:F130"/>
    <mergeCell ref="C123:F126"/>
    <mergeCell ref="G123:L123"/>
    <mergeCell ref="U123:Y123"/>
    <mergeCell ref="AN123:AQ126"/>
    <mergeCell ref="M123:P123"/>
    <mergeCell ref="M124:P124"/>
    <mergeCell ref="M125:P125"/>
    <mergeCell ref="M126:P126"/>
    <mergeCell ref="AR131:AR138"/>
    <mergeCell ref="AS131:AS138"/>
    <mergeCell ref="G132:L134"/>
    <mergeCell ref="V132:X132"/>
    <mergeCell ref="AA132:AC132"/>
    <mergeCell ref="V133:W133"/>
    <mergeCell ref="X133:Y133"/>
    <mergeCell ref="AA133:AB133"/>
    <mergeCell ref="AC133:AD133"/>
    <mergeCell ref="AF133:AH133"/>
    <mergeCell ref="X134:Y134"/>
    <mergeCell ref="AC134:AD134"/>
    <mergeCell ref="AE134:AI134"/>
    <mergeCell ref="AK134:AL134"/>
    <mergeCell ref="C135:D135"/>
    <mergeCell ref="E135:F135"/>
    <mergeCell ref="Q131:T134"/>
    <mergeCell ref="Q135:T138"/>
    <mergeCell ref="G135:L135"/>
    <mergeCell ref="AF135:AI135"/>
    <mergeCell ref="AN135:AQ138"/>
    <mergeCell ref="C136:D136"/>
    <mergeCell ref="G136:L138"/>
    <mergeCell ref="AF136:AH136"/>
    <mergeCell ref="C137:F137"/>
    <mergeCell ref="U137:Y138"/>
    <mergeCell ref="C138:D138"/>
    <mergeCell ref="E138:F138"/>
    <mergeCell ref="C131:F134"/>
    <mergeCell ref="G131:L131"/>
    <mergeCell ref="U131:Y131"/>
    <mergeCell ref="AN131:AQ134"/>
    <mergeCell ref="M131:P131"/>
    <mergeCell ref="M132:P132"/>
    <mergeCell ref="M133:P133"/>
    <mergeCell ref="M134:P134"/>
    <mergeCell ref="AR139:AR146"/>
    <mergeCell ref="AS139:AS146"/>
    <mergeCell ref="G140:L142"/>
    <mergeCell ref="V140:X140"/>
    <mergeCell ref="AA140:AC140"/>
    <mergeCell ref="V141:W141"/>
    <mergeCell ref="X141:Y141"/>
    <mergeCell ref="AA141:AB141"/>
    <mergeCell ref="AC141:AD141"/>
    <mergeCell ref="AF141:AH141"/>
    <mergeCell ref="X142:Y142"/>
    <mergeCell ref="AC142:AD142"/>
    <mergeCell ref="AE142:AI142"/>
    <mergeCell ref="AK142:AL142"/>
    <mergeCell ref="C143:D143"/>
    <mergeCell ref="E143:F143"/>
    <mergeCell ref="Q139:T142"/>
    <mergeCell ref="Q143:T146"/>
    <mergeCell ref="G143:L143"/>
    <mergeCell ref="AF143:AI143"/>
    <mergeCell ref="AN143:AQ146"/>
    <mergeCell ref="C144:D144"/>
    <mergeCell ref="G144:L146"/>
    <mergeCell ref="AF144:AH144"/>
    <mergeCell ref="C145:F145"/>
    <mergeCell ref="U145:Y146"/>
    <mergeCell ref="C146:D146"/>
    <mergeCell ref="E146:F146"/>
    <mergeCell ref="C139:F142"/>
    <mergeCell ref="G139:L139"/>
    <mergeCell ref="U139:Y139"/>
    <mergeCell ref="AN139:AQ142"/>
    <mergeCell ref="M139:P139"/>
    <mergeCell ref="M140:P140"/>
    <mergeCell ref="M141:P141"/>
    <mergeCell ref="M142:P142"/>
    <mergeCell ref="AR147:AR154"/>
    <mergeCell ref="AS147:AS154"/>
    <mergeCell ref="G148:L150"/>
    <mergeCell ref="V148:X148"/>
    <mergeCell ref="AA148:AC148"/>
    <mergeCell ref="V149:W149"/>
    <mergeCell ref="X149:Y149"/>
    <mergeCell ref="AA149:AB149"/>
    <mergeCell ref="AC149:AD149"/>
    <mergeCell ref="AF149:AH149"/>
    <mergeCell ref="X150:Y150"/>
    <mergeCell ref="AC150:AD150"/>
    <mergeCell ref="AE150:AI150"/>
    <mergeCell ref="AK150:AL150"/>
    <mergeCell ref="C151:D151"/>
    <mergeCell ref="E151:F151"/>
    <mergeCell ref="Q147:T150"/>
    <mergeCell ref="Q151:T154"/>
    <mergeCell ref="G151:L151"/>
    <mergeCell ref="AF151:AI151"/>
    <mergeCell ref="AN151:AQ154"/>
    <mergeCell ref="C152:D152"/>
    <mergeCell ref="G152:L154"/>
    <mergeCell ref="AF152:AH152"/>
    <mergeCell ref="C153:F153"/>
    <mergeCell ref="U153:Y154"/>
    <mergeCell ref="C154:D154"/>
    <mergeCell ref="E154:F154"/>
    <mergeCell ref="C147:F150"/>
    <mergeCell ref="G147:L147"/>
    <mergeCell ref="U147:Y147"/>
    <mergeCell ref="AN147:AQ150"/>
    <mergeCell ref="M147:P147"/>
    <mergeCell ref="M148:P148"/>
    <mergeCell ref="M149:P149"/>
    <mergeCell ref="M150:P150"/>
    <mergeCell ref="AR155:AR162"/>
    <mergeCell ref="AS155:AS162"/>
    <mergeCell ref="G156:L158"/>
    <mergeCell ref="V156:X156"/>
    <mergeCell ref="AA156:AC156"/>
    <mergeCell ref="V157:W157"/>
    <mergeCell ref="X157:Y157"/>
    <mergeCell ref="AA157:AB157"/>
    <mergeCell ref="AC157:AD157"/>
    <mergeCell ref="AF157:AH157"/>
    <mergeCell ref="X158:Y158"/>
    <mergeCell ref="AC158:AD158"/>
    <mergeCell ref="AE158:AI158"/>
    <mergeCell ref="AK158:AL158"/>
    <mergeCell ref="C159:D159"/>
    <mergeCell ref="E159:F159"/>
    <mergeCell ref="Q155:T158"/>
    <mergeCell ref="Q159:T162"/>
    <mergeCell ref="G159:L159"/>
    <mergeCell ref="AF159:AI159"/>
    <mergeCell ref="AN159:AQ162"/>
    <mergeCell ref="C160:D160"/>
    <mergeCell ref="G160:L162"/>
    <mergeCell ref="AF160:AH160"/>
    <mergeCell ref="C161:F161"/>
    <mergeCell ref="U161:Y162"/>
    <mergeCell ref="C162:D162"/>
    <mergeCell ref="E162:F162"/>
    <mergeCell ref="C155:F158"/>
    <mergeCell ref="G155:L155"/>
    <mergeCell ref="U155:Y155"/>
    <mergeCell ref="AN155:AQ158"/>
    <mergeCell ref="M155:P155"/>
    <mergeCell ref="M156:P156"/>
    <mergeCell ref="M157:P157"/>
    <mergeCell ref="M158:P158"/>
    <mergeCell ref="AR163:AR170"/>
    <mergeCell ref="AS163:AS170"/>
    <mergeCell ref="G164:L166"/>
    <mergeCell ref="V164:X164"/>
    <mergeCell ref="AA164:AC164"/>
    <mergeCell ref="V165:W165"/>
    <mergeCell ref="X165:Y165"/>
    <mergeCell ref="AA165:AB165"/>
    <mergeCell ref="AC165:AD165"/>
    <mergeCell ref="AF165:AH165"/>
    <mergeCell ref="X166:Y166"/>
    <mergeCell ref="AC166:AD166"/>
    <mergeCell ref="AE166:AI166"/>
    <mergeCell ref="AK166:AL166"/>
    <mergeCell ref="C167:D167"/>
    <mergeCell ref="E167:F167"/>
    <mergeCell ref="Q163:T166"/>
    <mergeCell ref="Q167:T170"/>
    <mergeCell ref="G167:L167"/>
    <mergeCell ref="AF167:AI167"/>
    <mergeCell ref="AN167:AQ170"/>
    <mergeCell ref="C168:D168"/>
    <mergeCell ref="G168:L170"/>
    <mergeCell ref="AF168:AH168"/>
    <mergeCell ref="C169:F169"/>
    <mergeCell ref="U169:Y170"/>
    <mergeCell ref="C170:D170"/>
    <mergeCell ref="E170:F170"/>
    <mergeCell ref="C163:F166"/>
    <mergeCell ref="G163:L163"/>
    <mergeCell ref="U163:Y163"/>
    <mergeCell ref="AN163:AQ166"/>
    <mergeCell ref="M163:P163"/>
    <mergeCell ref="M164:P164"/>
    <mergeCell ref="M165:P165"/>
    <mergeCell ref="M166:P166"/>
    <mergeCell ref="AR171:AR178"/>
    <mergeCell ref="AS171:AS178"/>
    <mergeCell ref="G172:L174"/>
    <mergeCell ref="V172:X172"/>
    <mergeCell ref="AA172:AC172"/>
    <mergeCell ref="V173:W173"/>
    <mergeCell ref="X173:Y173"/>
    <mergeCell ref="AA173:AB173"/>
    <mergeCell ref="AC173:AD173"/>
    <mergeCell ref="AF173:AH173"/>
    <mergeCell ref="X174:Y174"/>
    <mergeCell ref="AC174:AD174"/>
    <mergeCell ref="AE174:AI174"/>
    <mergeCell ref="AK174:AL174"/>
    <mergeCell ref="C175:D175"/>
    <mergeCell ref="E175:F175"/>
    <mergeCell ref="Q171:T174"/>
    <mergeCell ref="Q175:T178"/>
    <mergeCell ref="G175:L175"/>
    <mergeCell ref="AF175:AI175"/>
    <mergeCell ref="AN175:AQ178"/>
    <mergeCell ref="C176:D176"/>
    <mergeCell ref="G176:L178"/>
    <mergeCell ref="AF176:AH176"/>
    <mergeCell ref="C177:F177"/>
    <mergeCell ref="U177:Y178"/>
    <mergeCell ref="C178:D178"/>
    <mergeCell ref="E178:F178"/>
    <mergeCell ref="C171:F174"/>
    <mergeCell ref="G171:L171"/>
    <mergeCell ref="U171:Y171"/>
    <mergeCell ref="AN171:AQ174"/>
    <mergeCell ref="M173:P173"/>
    <mergeCell ref="M174:P174"/>
    <mergeCell ref="M171:P171"/>
    <mergeCell ref="M172:P172"/>
    <mergeCell ref="AR179:AR186"/>
    <mergeCell ref="AS179:AS186"/>
    <mergeCell ref="G180:L182"/>
    <mergeCell ref="V180:X180"/>
    <mergeCell ref="AA180:AC180"/>
    <mergeCell ref="V181:W181"/>
    <mergeCell ref="X181:Y181"/>
    <mergeCell ref="AA181:AB181"/>
    <mergeCell ref="AC181:AD181"/>
    <mergeCell ref="AF181:AH181"/>
    <mergeCell ref="X182:Y182"/>
    <mergeCell ref="AC182:AD182"/>
    <mergeCell ref="AE182:AI182"/>
    <mergeCell ref="AK182:AL182"/>
    <mergeCell ref="C183:D183"/>
    <mergeCell ref="E183:F183"/>
    <mergeCell ref="Q179:T182"/>
    <mergeCell ref="Q183:T186"/>
    <mergeCell ref="B179:B186"/>
    <mergeCell ref="G183:L183"/>
    <mergeCell ref="AF183:AI183"/>
    <mergeCell ref="AN183:AQ186"/>
    <mergeCell ref="C184:D184"/>
    <mergeCell ref="G184:L186"/>
    <mergeCell ref="AF184:AH184"/>
    <mergeCell ref="C185:F185"/>
    <mergeCell ref="U185:Y186"/>
    <mergeCell ref="C186:D186"/>
    <mergeCell ref="E186:F186"/>
    <mergeCell ref="C179:F182"/>
    <mergeCell ref="G179:L179"/>
    <mergeCell ref="U179:Y179"/>
    <mergeCell ref="AN179:AQ182"/>
    <mergeCell ref="M179:P179"/>
    <mergeCell ref="M180:P180"/>
    <mergeCell ref="M181:P181"/>
    <mergeCell ref="M182:P182"/>
    <mergeCell ref="AR187:AR194"/>
    <mergeCell ref="AS187:AS194"/>
    <mergeCell ref="G188:L190"/>
    <mergeCell ref="V188:X188"/>
    <mergeCell ref="AA188:AC188"/>
    <mergeCell ref="V189:W189"/>
    <mergeCell ref="X189:Y189"/>
    <mergeCell ref="AA189:AB189"/>
    <mergeCell ref="AC189:AD189"/>
    <mergeCell ref="AF189:AH189"/>
    <mergeCell ref="X190:Y190"/>
    <mergeCell ref="AC190:AD190"/>
    <mergeCell ref="AE190:AI190"/>
    <mergeCell ref="AK190:AL190"/>
    <mergeCell ref="C191:D191"/>
    <mergeCell ref="E191:F191"/>
    <mergeCell ref="Q187:T190"/>
    <mergeCell ref="Q191:T194"/>
    <mergeCell ref="B187:B194"/>
    <mergeCell ref="G191:L191"/>
    <mergeCell ref="AF191:AI191"/>
    <mergeCell ref="AN191:AQ194"/>
    <mergeCell ref="C192:D192"/>
    <mergeCell ref="G192:L194"/>
    <mergeCell ref="AF192:AH192"/>
    <mergeCell ref="C193:F193"/>
    <mergeCell ref="U193:Y194"/>
    <mergeCell ref="C194:D194"/>
    <mergeCell ref="E194:F194"/>
    <mergeCell ref="C187:F190"/>
    <mergeCell ref="G187:L187"/>
    <mergeCell ref="U187:Y187"/>
    <mergeCell ref="AN187:AQ190"/>
    <mergeCell ref="M187:P187"/>
    <mergeCell ref="M188:P188"/>
    <mergeCell ref="M189:P189"/>
    <mergeCell ref="M190:P190"/>
    <mergeCell ref="AR195:AR202"/>
    <mergeCell ref="AS195:AS202"/>
    <mergeCell ref="G196:L198"/>
    <mergeCell ref="V196:X196"/>
    <mergeCell ref="AA196:AC196"/>
    <mergeCell ref="V197:W197"/>
    <mergeCell ref="X197:Y197"/>
    <mergeCell ref="AA197:AB197"/>
    <mergeCell ref="AC197:AD197"/>
    <mergeCell ref="AF197:AH197"/>
    <mergeCell ref="X198:Y198"/>
    <mergeCell ref="AC198:AD198"/>
    <mergeCell ref="AE198:AI198"/>
    <mergeCell ref="AK198:AL198"/>
    <mergeCell ref="C199:D199"/>
    <mergeCell ref="E199:F199"/>
    <mergeCell ref="Q195:T198"/>
    <mergeCell ref="Q199:T202"/>
    <mergeCell ref="B195:B202"/>
    <mergeCell ref="G199:L199"/>
    <mergeCell ref="AF199:AI199"/>
    <mergeCell ref="AN199:AQ202"/>
    <mergeCell ref="C200:D200"/>
    <mergeCell ref="G200:L202"/>
    <mergeCell ref="AF200:AH200"/>
    <mergeCell ref="C201:F201"/>
    <mergeCell ref="U201:Y202"/>
    <mergeCell ref="C202:D202"/>
    <mergeCell ref="E202:F202"/>
    <mergeCell ref="C195:F198"/>
    <mergeCell ref="G195:L195"/>
    <mergeCell ref="U195:Y195"/>
    <mergeCell ref="AN195:AQ198"/>
    <mergeCell ref="M195:P195"/>
    <mergeCell ref="M196:P196"/>
    <mergeCell ref="M197:P197"/>
    <mergeCell ref="M198:P198"/>
    <mergeCell ref="AR203:AR210"/>
    <mergeCell ref="AS203:AS210"/>
    <mergeCell ref="G204:L206"/>
    <mergeCell ref="V204:X204"/>
    <mergeCell ref="AA204:AC204"/>
    <mergeCell ref="V205:W205"/>
    <mergeCell ref="X205:Y205"/>
    <mergeCell ref="AA205:AB205"/>
    <mergeCell ref="AC205:AD205"/>
    <mergeCell ref="AF205:AH205"/>
    <mergeCell ref="X206:Y206"/>
    <mergeCell ref="AC206:AD206"/>
    <mergeCell ref="AE206:AI206"/>
    <mergeCell ref="AK206:AL206"/>
    <mergeCell ref="C207:D207"/>
    <mergeCell ref="E207:F207"/>
    <mergeCell ref="Q203:T206"/>
    <mergeCell ref="Q207:T210"/>
    <mergeCell ref="B203:B210"/>
    <mergeCell ref="G207:L207"/>
    <mergeCell ref="AF207:AI207"/>
    <mergeCell ref="AN207:AQ210"/>
    <mergeCell ref="C208:D208"/>
    <mergeCell ref="G208:L210"/>
    <mergeCell ref="AF208:AH208"/>
    <mergeCell ref="C209:F209"/>
    <mergeCell ref="U209:Y210"/>
    <mergeCell ref="C210:D210"/>
    <mergeCell ref="E210:F210"/>
    <mergeCell ref="C203:F206"/>
    <mergeCell ref="G203:L203"/>
    <mergeCell ref="U203:Y203"/>
    <mergeCell ref="AN203:AQ206"/>
    <mergeCell ref="M203:P203"/>
    <mergeCell ref="M204:P204"/>
    <mergeCell ref="M205:P205"/>
    <mergeCell ref="M206:P206"/>
    <mergeCell ref="AS211:AS218"/>
    <mergeCell ref="G212:L214"/>
    <mergeCell ref="V212:X212"/>
    <mergeCell ref="AA212:AC212"/>
    <mergeCell ref="V213:W213"/>
    <mergeCell ref="X213:Y213"/>
    <mergeCell ref="AA213:AB213"/>
    <mergeCell ref="AC213:AD213"/>
    <mergeCell ref="AF213:AH213"/>
    <mergeCell ref="X214:Y214"/>
    <mergeCell ref="AC214:AD214"/>
    <mergeCell ref="AE214:AI214"/>
    <mergeCell ref="AK214:AL214"/>
    <mergeCell ref="C211:F214"/>
    <mergeCell ref="G211:L211"/>
    <mergeCell ref="U211:Y211"/>
    <mergeCell ref="AN211:AQ214"/>
    <mergeCell ref="M211:P211"/>
    <mergeCell ref="M212:P212"/>
    <mergeCell ref="M213:P213"/>
    <mergeCell ref="M214:P214"/>
    <mergeCell ref="AR211:AR218"/>
    <mergeCell ref="G215:L215"/>
    <mergeCell ref="AF215:AI215"/>
    <mergeCell ref="AN215:AQ218"/>
    <mergeCell ref="C216:D216"/>
    <mergeCell ref="G216:L218"/>
    <mergeCell ref="AF216:AH216"/>
    <mergeCell ref="C217:F217"/>
    <mergeCell ref="U217:Y218"/>
    <mergeCell ref="C218:D218"/>
    <mergeCell ref="E218:F218"/>
    <mergeCell ref="U219:Y219"/>
    <mergeCell ref="AN219:AQ222"/>
    <mergeCell ref="M219:P219"/>
    <mergeCell ref="M220:P220"/>
    <mergeCell ref="M221:P221"/>
    <mergeCell ref="M222:P222"/>
    <mergeCell ref="AR219:AR226"/>
    <mergeCell ref="AS219:AS226"/>
    <mergeCell ref="G220:L222"/>
    <mergeCell ref="V220:X220"/>
    <mergeCell ref="AA220:AC220"/>
    <mergeCell ref="V221:W221"/>
    <mergeCell ref="X221:Y221"/>
    <mergeCell ref="AA221:AB221"/>
    <mergeCell ref="AC221:AD221"/>
    <mergeCell ref="AF221:AH221"/>
    <mergeCell ref="X222:Y222"/>
    <mergeCell ref="AC222:AD222"/>
    <mergeCell ref="AE222:AI222"/>
    <mergeCell ref="AK222:AL222"/>
    <mergeCell ref="AF223:AI223"/>
    <mergeCell ref="AN223:AQ226"/>
    <mergeCell ref="C224:D224"/>
    <mergeCell ref="G224:L226"/>
    <mergeCell ref="AF224:AH224"/>
    <mergeCell ref="C225:F225"/>
    <mergeCell ref="U225:Y226"/>
    <mergeCell ref="C226:D226"/>
    <mergeCell ref="E226:F226"/>
    <mergeCell ref="U227:Y227"/>
    <mergeCell ref="AN227:AQ230"/>
    <mergeCell ref="M228:P228"/>
    <mergeCell ref="M229:P229"/>
    <mergeCell ref="M230:P230"/>
    <mergeCell ref="M227:P227"/>
    <mergeCell ref="AR227:AR234"/>
    <mergeCell ref="AS227:AS234"/>
    <mergeCell ref="G228:L230"/>
    <mergeCell ref="V228:X228"/>
    <mergeCell ref="AA228:AC228"/>
    <mergeCell ref="V229:W229"/>
    <mergeCell ref="X229:Y229"/>
    <mergeCell ref="AA229:AB229"/>
    <mergeCell ref="AC229:AD229"/>
    <mergeCell ref="AF229:AH229"/>
    <mergeCell ref="X230:Y230"/>
    <mergeCell ref="AC230:AD230"/>
    <mergeCell ref="AE230:AI230"/>
    <mergeCell ref="AK230:AL230"/>
    <mergeCell ref="AF231:AI231"/>
    <mergeCell ref="AN231:AQ234"/>
    <mergeCell ref="C232:D232"/>
    <mergeCell ref="G232:L234"/>
    <mergeCell ref="AF232:AH232"/>
    <mergeCell ref="C233:F233"/>
    <mergeCell ref="U233:Y234"/>
    <mergeCell ref="C234:D234"/>
    <mergeCell ref="E234:F234"/>
    <mergeCell ref="M94:P94"/>
    <mergeCell ref="M99:P99"/>
    <mergeCell ref="M100:P100"/>
    <mergeCell ref="C231:D231"/>
    <mergeCell ref="E231:F231"/>
    <mergeCell ref="Q227:T230"/>
    <mergeCell ref="Q231:T234"/>
    <mergeCell ref="B227:B234"/>
    <mergeCell ref="G231:L231"/>
    <mergeCell ref="C227:F230"/>
    <mergeCell ref="G227:L227"/>
    <mergeCell ref="C223:D223"/>
    <mergeCell ref="E223:F223"/>
    <mergeCell ref="Q219:T222"/>
    <mergeCell ref="Q223:T226"/>
    <mergeCell ref="B219:B226"/>
    <mergeCell ref="G223:L223"/>
    <mergeCell ref="C219:F222"/>
    <mergeCell ref="G219:L219"/>
    <mergeCell ref="C215:D215"/>
    <mergeCell ref="E215:F215"/>
    <mergeCell ref="Q211:T214"/>
    <mergeCell ref="Q215:T218"/>
    <mergeCell ref="B211:B218"/>
    <mergeCell ref="Y10:AP10"/>
    <mergeCell ref="O11:AP11"/>
    <mergeCell ref="T10:X10"/>
    <mergeCell ref="M84:P84"/>
    <mergeCell ref="M85:P85"/>
    <mergeCell ref="M86:P86"/>
    <mergeCell ref="M91:P91"/>
    <mergeCell ref="M92:P92"/>
    <mergeCell ref="M93:P93"/>
    <mergeCell ref="AN71:AQ74"/>
    <mergeCell ref="X46:Y46"/>
    <mergeCell ref="AC46:AD46"/>
    <mergeCell ref="Q35:T38"/>
    <mergeCell ref="Q39:T42"/>
    <mergeCell ref="Q43:T46"/>
    <mergeCell ref="Q75:T78"/>
    <mergeCell ref="Q79:T82"/>
    <mergeCell ref="Q83:T86"/>
  </mergeCells>
  <phoneticPr fontId="1"/>
  <dataValidations count="4">
    <dataValidation type="list" allowBlank="1" showInputMessage="1" showErrorMessage="1" sqref="E42 E50 E74 E234 E138 E58 E226 E218 E66 X19 E146 E82 E90 E186 E162 E170 E98 E194 E202 E106 E114 E122 E130 E154 E210 E178" xr:uid="{F0BAE7BC-C273-4EEE-9C18-8706730BF8F2}">
      <formula1>"✔,　"</formula1>
    </dataValidation>
    <dataValidation type="list" allowBlank="1" showInputMessage="1" showErrorMessage="1" sqref="B17" xr:uid="{E3159661-96C7-4998-9DF9-6788376A8D17}">
      <formula1>"手当支給,代理返還"</formula1>
    </dataValidation>
    <dataValidation type="list" allowBlank="1" showInputMessage="1" showErrorMessage="1" sqref="U41:Y42 U49:Y50 U57:Y58 U65:Y66 U73:Y74 U81:Y82 U89:Y90 U97:Y98 U105:Y106 U113:Y114 U121:Y122 U129:Y130 U137:Y138 U145:Y146 U153:Y154 U161:Y162 U169:Y170 U177:Y178 U185:Y186 U193:Y194 U201:Y202 U209:Y210 U217:Y218 U225:Y226 U233:Y234" xr:uid="{2601A4BA-7957-42B2-B70C-B565771EB58D}">
      <formula1>"・返還開始が遅れるため,・当年度途中に異動予定,・当年度途中に返還完了予定"</formula1>
    </dataValidation>
    <dataValidation type="list" allowBlank="1" showInputMessage="1" showErrorMessage="1" sqref="AR35:AS234" xr:uid="{2B91E676-F725-4E5C-82BE-416646BE52EB}">
      <formula1>"✔"</formula1>
    </dataValidation>
  </dataValidations>
  <printOptions horizontalCentered="1"/>
  <pageMargins left="0.23622047244094491" right="0.23622047244094491" top="0.65" bottom="0.21" header="0.17" footer="0.17"/>
  <pageSetup paperSize="9" scale="45" orientation="portrait" r:id="rId1"/>
  <rowBreaks count="1" manualBreakCount="1">
    <brk id="28" max="4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A1ABC-A65A-468C-9636-BEDF73730007}">
  <sheetPr>
    <tabColor rgb="FF00B0F0"/>
    <pageSetUpPr fitToPage="1"/>
  </sheetPr>
  <dimension ref="A1:AV240"/>
  <sheetViews>
    <sheetView view="pageBreakPreview" zoomScale="70" zoomScaleNormal="100" zoomScaleSheetLayoutView="70" workbookViewId="0"/>
  </sheetViews>
  <sheetFormatPr defaultColWidth="8.90625" defaultRowHeight="13" outlineLevelRow="1" x14ac:dyDescent="0.2"/>
  <cols>
    <col min="1" max="1" width="3.81640625" style="4" customWidth="1"/>
    <col min="2" max="2" width="5.81640625" style="4" customWidth="1"/>
    <col min="3" max="6" width="3.81640625" style="4" customWidth="1"/>
    <col min="7" max="8" width="3.1796875" style="4" customWidth="1"/>
    <col min="9" max="9" width="2.08984375" style="4" customWidth="1"/>
    <col min="10" max="11" width="3.1796875" style="4" customWidth="1"/>
    <col min="12" max="12" width="8.90625" style="4" customWidth="1"/>
    <col min="13" max="13" width="2.90625" style="4" customWidth="1"/>
    <col min="14" max="14" width="5.90625" style="4" customWidth="1"/>
    <col min="15" max="15" width="5.08984375" style="4" customWidth="1"/>
    <col min="16" max="16" width="2.81640625" style="4" customWidth="1"/>
    <col min="17" max="17" width="3.81640625" style="4" customWidth="1"/>
    <col min="18" max="18" width="11.453125" style="4" customWidth="1"/>
    <col min="19" max="19" width="3.81640625" style="4" customWidth="1"/>
    <col min="20" max="20" width="6.36328125" style="4" customWidth="1"/>
    <col min="21" max="21" width="2" style="4" customWidth="1"/>
    <col min="22" max="25" width="5.54296875" style="4" customWidth="1"/>
    <col min="26" max="26" width="2.6328125" style="4" customWidth="1"/>
    <col min="27" max="28" width="5.54296875" style="4" customWidth="1"/>
    <col min="29" max="29" width="6.08984375" style="4" customWidth="1"/>
    <col min="30" max="30" width="3.90625" style="4" customWidth="1"/>
    <col min="31" max="31" width="1.453125" style="4" customWidth="1"/>
    <col min="32" max="32" width="5.90625" style="4" customWidth="1"/>
    <col min="33" max="33" width="2.36328125" style="4" customWidth="1"/>
    <col min="34" max="34" width="5.90625" style="4" customWidth="1"/>
    <col min="35" max="35" width="8.36328125" style="4" customWidth="1"/>
    <col min="36" max="36" width="2.6328125" style="4" customWidth="1"/>
    <col min="37" max="37" width="5" style="4" customWidth="1"/>
    <col min="38" max="38" width="6.08984375" style="4" customWidth="1"/>
    <col min="39" max="39" width="4.453125" style="4" customWidth="1"/>
    <col min="40" max="43" width="3.81640625" style="4" customWidth="1"/>
    <col min="44" max="44" width="11.81640625" style="4" customWidth="1"/>
    <col min="45" max="45" width="12.1796875" style="4" customWidth="1"/>
    <col min="46" max="46" width="3.81640625" style="4" customWidth="1"/>
    <col min="47" max="47" width="10.81640625" style="4" hidden="1" customWidth="1"/>
    <col min="48" max="48" width="9.81640625" style="4" customWidth="1"/>
    <col min="49" max="16384" width="8.90625" style="1"/>
  </cols>
  <sheetData>
    <row r="1" spans="1:47" ht="9"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3">
        <f>EDATE(M29,1)</f>
        <v>46325</v>
      </c>
    </row>
    <row r="2" spans="1:47" ht="16" x14ac:dyDescent="0.2">
      <c r="A2" s="2"/>
      <c r="B2" s="5" t="s">
        <v>85</v>
      </c>
      <c r="C2" s="2"/>
      <c r="D2" s="5"/>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row>
    <row r="3" spans="1:47" ht="16" x14ac:dyDescent="0.2">
      <c r="A3" s="2"/>
      <c r="B3" s="5"/>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1:47" ht="20.25" customHeight="1" x14ac:dyDescent="0.2">
      <c r="A4" s="2"/>
      <c r="B4" s="91" t="s">
        <v>55</v>
      </c>
      <c r="C4" s="24"/>
      <c r="D4" s="2" t="s">
        <v>56</v>
      </c>
      <c r="E4" s="2"/>
      <c r="G4" s="2"/>
      <c r="H4" s="2"/>
      <c r="I4" s="2"/>
      <c r="J4" s="2"/>
      <c r="K4" s="2"/>
      <c r="L4" s="2"/>
      <c r="M4" s="88"/>
      <c r="N4" s="2" t="s">
        <v>53</v>
      </c>
      <c r="O4" s="2"/>
      <c r="P4" s="2"/>
      <c r="Q4" s="89"/>
      <c r="R4" s="2" t="s">
        <v>54</v>
      </c>
      <c r="S4" s="2"/>
      <c r="T4" s="2"/>
      <c r="U4" s="2"/>
      <c r="V4" s="2"/>
      <c r="W4" s="2"/>
      <c r="X4" s="2"/>
      <c r="Y4" s="2"/>
      <c r="Z4" s="2"/>
      <c r="AA4" s="2"/>
      <c r="AB4" s="2"/>
      <c r="AC4" s="2"/>
      <c r="AD4" s="2"/>
      <c r="AE4" s="2"/>
      <c r="AF4" s="2"/>
      <c r="AG4" s="2"/>
      <c r="AH4" s="2"/>
      <c r="AI4" s="90"/>
      <c r="AJ4" s="90"/>
      <c r="AK4" s="90"/>
      <c r="AL4" s="90"/>
      <c r="AM4" s="90"/>
      <c r="AN4" s="90"/>
      <c r="AO4" s="90"/>
      <c r="AP4" s="90"/>
      <c r="AQ4" s="90"/>
      <c r="AR4" s="2"/>
      <c r="AS4" s="2"/>
      <c r="AT4" s="2"/>
    </row>
    <row r="5" spans="1:47" ht="16.25" customHeight="1" x14ac:dyDescent="0.2">
      <c r="A5" s="2"/>
      <c r="B5" s="292" t="s">
        <v>79</v>
      </c>
      <c r="C5" s="293"/>
      <c r="D5" s="293"/>
      <c r="E5" s="293"/>
      <c r="F5" s="293"/>
      <c r="G5" s="293"/>
      <c r="H5" s="293"/>
      <c r="I5" s="293"/>
      <c r="J5" s="293"/>
      <c r="K5" s="293"/>
      <c r="L5" s="293"/>
      <c r="M5" s="294"/>
      <c r="N5" s="274" t="s">
        <v>76</v>
      </c>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6"/>
      <c r="AR5" s="2"/>
      <c r="AS5" s="2"/>
      <c r="AT5" s="2"/>
    </row>
    <row r="6" spans="1:47" ht="22.5" customHeight="1" x14ac:dyDescent="0.2">
      <c r="A6" s="2"/>
      <c r="B6" s="295"/>
      <c r="C6" s="296"/>
      <c r="D6" s="296"/>
      <c r="E6" s="296"/>
      <c r="F6" s="296"/>
      <c r="G6" s="296"/>
      <c r="H6" s="296"/>
      <c r="I6" s="296"/>
      <c r="J6" s="296"/>
      <c r="K6" s="296"/>
      <c r="L6" s="296"/>
      <c r="M6" s="297"/>
      <c r="N6" s="277"/>
      <c r="O6" s="278"/>
      <c r="P6" s="278"/>
      <c r="Q6" s="278"/>
      <c r="R6" s="278"/>
      <c r="S6" s="278"/>
      <c r="T6" s="278"/>
      <c r="U6" s="278"/>
      <c r="V6" s="278"/>
      <c r="W6" s="278"/>
      <c r="X6" s="278"/>
      <c r="Y6" s="278"/>
      <c r="Z6" s="278"/>
      <c r="AA6" s="278"/>
      <c r="AB6" s="278"/>
      <c r="AC6" s="278"/>
      <c r="AD6" s="278"/>
      <c r="AE6" s="278"/>
      <c r="AF6" s="278"/>
      <c r="AG6" s="278"/>
      <c r="AH6" s="278"/>
      <c r="AI6" s="278"/>
      <c r="AJ6" s="278"/>
      <c r="AK6" s="278"/>
      <c r="AL6" s="278"/>
      <c r="AM6" s="278"/>
      <c r="AN6" s="278"/>
      <c r="AO6" s="278"/>
      <c r="AP6" s="278"/>
      <c r="AQ6" s="279"/>
      <c r="AR6" s="2"/>
      <c r="AS6" s="2"/>
      <c r="AT6" s="2"/>
    </row>
    <row r="7" spans="1:47" ht="21" customHeight="1" x14ac:dyDescent="0.2">
      <c r="A7" s="2"/>
      <c r="B7" s="298"/>
      <c r="C7" s="299"/>
      <c r="D7" s="299"/>
      <c r="E7" s="299"/>
      <c r="F7" s="299"/>
      <c r="G7" s="299"/>
      <c r="H7" s="299"/>
      <c r="I7" s="299"/>
      <c r="J7" s="299"/>
      <c r="K7" s="299"/>
      <c r="L7" s="299"/>
      <c r="M7" s="300"/>
      <c r="N7" s="280"/>
      <c r="O7" s="281"/>
      <c r="P7" s="281"/>
      <c r="Q7" s="281"/>
      <c r="R7" s="281"/>
      <c r="S7" s="281"/>
      <c r="T7" s="281"/>
      <c r="U7" s="281"/>
      <c r="V7" s="281"/>
      <c r="W7" s="281"/>
      <c r="X7" s="281"/>
      <c r="Y7" s="281"/>
      <c r="Z7" s="281"/>
      <c r="AA7" s="281"/>
      <c r="AB7" s="281"/>
      <c r="AC7" s="281"/>
      <c r="AD7" s="281"/>
      <c r="AE7" s="281"/>
      <c r="AF7" s="281"/>
      <c r="AG7" s="281"/>
      <c r="AH7" s="281"/>
      <c r="AI7" s="281"/>
      <c r="AJ7" s="281"/>
      <c r="AK7" s="281"/>
      <c r="AL7" s="281"/>
      <c r="AM7" s="281"/>
      <c r="AN7" s="281"/>
      <c r="AO7" s="281"/>
      <c r="AP7" s="281"/>
      <c r="AQ7" s="282"/>
      <c r="AR7" s="2"/>
      <c r="AS7" s="2"/>
      <c r="AT7" s="2"/>
      <c r="AU7" s="2"/>
    </row>
    <row r="8" spans="1:47" ht="7.5" customHeight="1" x14ac:dyDescent="0.2">
      <c r="A8" s="2"/>
      <c r="B8" s="292" t="s">
        <v>72</v>
      </c>
      <c r="C8" s="293"/>
      <c r="D8" s="293"/>
      <c r="E8" s="293"/>
      <c r="F8" s="293"/>
      <c r="G8" s="293"/>
      <c r="H8" s="293"/>
      <c r="I8" s="293"/>
      <c r="J8" s="293"/>
      <c r="K8" s="293"/>
      <c r="L8" s="293"/>
      <c r="M8" s="294"/>
      <c r="N8" s="16"/>
      <c r="O8" s="14"/>
      <c r="P8" s="14"/>
      <c r="Q8" s="14"/>
      <c r="R8" s="14"/>
      <c r="S8" s="14"/>
      <c r="T8" s="14"/>
      <c r="U8" s="14"/>
      <c r="V8" s="14"/>
      <c r="W8" s="14"/>
      <c r="X8" s="14"/>
      <c r="Y8" s="14"/>
      <c r="Z8" s="14"/>
      <c r="AA8" s="14"/>
      <c r="AB8" s="14"/>
      <c r="AC8" s="14"/>
      <c r="AD8" s="14"/>
      <c r="AE8" s="14"/>
      <c r="AF8" s="14"/>
      <c r="AG8" s="14"/>
      <c r="AH8" s="14"/>
      <c r="AI8" s="14"/>
      <c r="AJ8" s="14"/>
      <c r="AK8" s="20"/>
      <c r="AL8" s="20"/>
      <c r="AM8" s="14"/>
      <c r="AN8" s="20"/>
      <c r="AO8" s="20"/>
      <c r="AP8" s="20"/>
      <c r="AQ8" s="10"/>
      <c r="AR8" s="2"/>
      <c r="AS8" s="2"/>
      <c r="AT8" s="7"/>
      <c r="AU8" s="7"/>
    </row>
    <row r="9" spans="1:47" ht="10.5" customHeight="1" x14ac:dyDescent="0.2">
      <c r="A9" s="2"/>
      <c r="B9" s="295"/>
      <c r="C9" s="296"/>
      <c r="D9" s="296"/>
      <c r="E9" s="296"/>
      <c r="F9" s="296"/>
      <c r="G9" s="296"/>
      <c r="H9" s="296"/>
      <c r="I9" s="296"/>
      <c r="J9" s="296"/>
      <c r="K9" s="296"/>
      <c r="L9" s="296"/>
      <c r="M9" s="297"/>
      <c r="N9" s="16"/>
      <c r="O9" s="18"/>
      <c r="P9" s="18"/>
      <c r="Q9" s="18"/>
      <c r="R9" s="18"/>
      <c r="S9" s="18"/>
      <c r="T9" s="18"/>
      <c r="U9" s="18"/>
      <c r="V9" s="18"/>
      <c r="W9" s="18"/>
      <c r="X9" s="2"/>
      <c r="Y9" s="93"/>
      <c r="Z9" s="92"/>
      <c r="AA9" s="92"/>
      <c r="AB9" s="92"/>
      <c r="AC9" s="92"/>
      <c r="AD9" s="92"/>
      <c r="AE9" s="92"/>
      <c r="AF9" s="92"/>
      <c r="AG9" s="92"/>
      <c r="AH9" s="92"/>
      <c r="AI9" s="92"/>
      <c r="AJ9" s="92"/>
      <c r="AK9" s="92"/>
      <c r="AL9" s="92"/>
      <c r="AM9" s="94"/>
      <c r="AN9" s="2"/>
      <c r="AO9" s="2"/>
      <c r="AP9" s="2"/>
      <c r="AQ9" s="15"/>
      <c r="AR9" s="2"/>
      <c r="AS9" s="2"/>
      <c r="AT9" s="2"/>
      <c r="AU9" s="2"/>
    </row>
    <row r="10" spans="1:47" ht="19.5" customHeight="1" x14ac:dyDescent="0.2">
      <c r="A10" s="2"/>
      <c r="B10" s="295"/>
      <c r="C10" s="296"/>
      <c r="D10" s="296"/>
      <c r="E10" s="296"/>
      <c r="F10" s="296"/>
      <c r="G10" s="296"/>
      <c r="H10" s="296"/>
      <c r="I10" s="296"/>
      <c r="J10" s="296"/>
      <c r="K10" s="296"/>
      <c r="L10" s="296"/>
      <c r="M10" s="297"/>
      <c r="N10" s="16"/>
      <c r="O10" s="19" t="s">
        <v>14</v>
      </c>
      <c r="P10" s="278">
        <v>1</v>
      </c>
      <c r="Q10" s="278"/>
      <c r="R10" s="14" t="s">
        <v>22</v>
      </c>
      <c r="S10" s="18"/>
      <c r="T10" s="96">
        <v>46296</v>
      </c>
      <c r="U10" s="96"/>
      <c r="V10" s="96"/>
      <c r="W10" s="96"/>
      <c r="X10" s="96"/>
      <c r="Y10" s="95" t="s">
        <v>86</v>
      </c>
      <c r="Z10" s="95"/>
      <c r="AA10" s="95"/>
      <c r="AB10" s="95"/>
      <c r="AC10" s="95"/>
      <c r="AD10" s="95"/>
      <c r="AE10" s="95"/>
      <c r="AF10" s="95"/>
      <c r="AG10" s="95"/>
      <c r="AH10" s="95"/>
      <c r="AI10" s="95"/>
      <c r="AJ10" s="95"/>
      <c r="AK10" s="95"/>
      <c r="AL10" s="95"/>
      <c r="AM10" s="95"/>
      <c r="AN10" s="95"/>
      <c r="AO10" s="95"/>
      <c r="AP10" s="95"/>
      <c r="AQ10" s="15"/>
      <c r="AR10" s="2"/>
      <c r="AS10" s="2"/>
      <c r="AT10" s="2"/>
      <c r="AU10" s="2"/>
    </row>
    <row r="11" spans="1:47" ht="19.5" customHeight="1" x14ac:dyDescent="0.2">
      <c r="A11" s="2"/>
      <c r="B11" s="295"/>
      <c r="C11" s="296"/>
      <c r="D11" s="296"/>
      <c r="E11" s="296"/>
      <c r="F11" s="296"/>
      <c r="G11" s="296"/>
      <c r="H11" s="296"/>
      <c r="I11" s="296"/>
      <c r="J11" s="296"/>
      <c r="K11" s="296"/>
      <c r="L11" s="296"/>
      <c r="M11" s="297"/>
      <c r="N11" s="16"/>
      <c r="O11" s="95" t="s">
        <v>87</v>
      </c>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15"/>
      <c r="AR11" s="2"/>
      <c r="AS11" s="2"/>
      <c r="AT11" s="2"/>
      <c r="AU11" s="2"/>
    </row>
    <row r="12" spans="1:47" ht="17" customHeight="1" x14ac:dyDescent="0.2">
      <c r="A12" s="2"/>
      <c r="B12" s="295"/>
      <c r="C12" s="296"/>
      <c r="D12" s="296"/>
      <c r="E12" s="296"/>
      <c r="F12" s="296"/>
      <c r="G12" s="296"/>
      <c r="H12" s="296"/>
      <c r="I12" s="296"/>
      <c r="J12" s="296"/>
      <c r="K12" s="296"/>
      <c r="L12" s="296"/>
      <c r="M12" s="297"/>
      <c r="N12" s="16"/>
      <c r="O12" s="14"/>
      <c r="P12" s="312"/>
      <c r="Q12" s="312"/>
      <c r="R12" s="14"/>
      <c r="S12" s="14"/>
      <c r="T12" s="14"/>
      <c r="U12" s="14"/>
      <c r="V12" s="14"/>
      <c r="W12" s="14"/>
      <c r="X12" s="14"/>
      <c r="Y12" s="93"/>
      <c r="Z12" s="92"/>
      <c r="AA12" s="92"/>
      <c r="AB12" s="92"/>
      <c r="AC12" s="92"/>
      <c r="AD12" s="92"/>
      <c r="AE12" s="92"/>
      <c r="AF12" s="92"/>
      <c r="AG12" s="92"/>
      <c r="AH12" s="92"/>
      <c r="AI12" s="92"/>
      <c r="AJ12" s="92"/>
      <c r="AK12" s="92"/>
      <c r="AL12" s="92"/>
      <c r="AM12" s="94"/>
      <c r="AN12" s="20"/>
      <c r="AO12" s="20"/>
      <c r="AP12" s="20"/>
      <c r="AQ12" s="10"/>
      <c r="AR12" s="2"/>
      <c r="AS12" s="2"/>
      <c r="AT12" s="7"/>
      <c r="AU12" s="7"/>
    </row>
    <row r="13" spans="1:47" ht="7.5" customHeight="1" x14ac:dyDescent="0.2">
      <c r="A13" s="2"/>
      <c r="B13" s="298"/>
      <c r="C13" s="299"/>
      <c r="D13" s="299"/>
      <c r="E13" s="299"/>
      <c r="F13" s="299"/>
      <c r="G13" s="299"/>
      <c r="H13" s="299"/>
      <c r="I13" s="299"/>
      <c r="J13" s="299"/>
      <c r="K13" s="299"/>
      <c r="L13" s="299"/>
      <c r="M13" s="300"/>
      <c r="N13" s="22"/>
      <c r="O13" s="11"/>
      <c r="P13" s="11"/>
      <c r="Q13" s="11"/>
      <c r="R13" s="11"/>
      <c r="S13" s="11"/>
      <c r="T13" s="11"/>
      <c r="U13" s="11"/>
      <c r="V13" s="11"/>
      <c r="W13" s="11"/>
      <c r="X13" s="11"/>
      <c r="Y13" s="11"/>
      <c r="Z13" s="11"/>
      <c r="AA13" s="11"/>
      <c r="AB13" s="11"/>
      <c r="AC13" s="11"/>
      <c r="AD13" s="11"/>
      <c r="AE13" s="11"/>
      <c r="AF13" s="11"/>
      <c r="AG13" s="11"/>
      <c r="AH13" s="11"/>
      <c r="AI13" s="23"/>
      <c r="AJ13" s="23"/>
      <c r="AK13" s="23"/>
      <c r="AL13" s="23"/>
      <c r="AM13" s="23"/>
      <c r="AN13" s="23"/>
      <c r="AO13" s="23"/>
      <c r="AP13" s="23"/>
      <c r="AQ13" s="17"/>
      <c r="AR13" s="2"/>
      <c r="AS13" s="2"/>
      <c r="AT13" s="2"/>
    </row>
    <row r="14" spans="1:47" ht="16" x14ac:dyDescent="0.2">
      <c r="A14" s="2"/>
      <c r="B14" s="2"/>
      <c r="C14" s="2"/>
      <c r="D14" s="2"/>
      <c r="E14" s="2"/>
      <c r="F14" s="2"/>
      <c r="G14" s="2"/>
      <c r="H14" s="2"/>
      <c r="I14" s="2"/>
      <c r="J14" s="2"/>
      <c r="K14" s="2"/>
      <c r="L14" s="2"/>
      <c r="M14" s="6"/>
      <c r="N14" s="6"/>
      <c r="O14" s="6"/>
      <c r="P14" s="6"/>
      <c r="Q14" s="6"/>
      <c r="R14" s="6"/>
      <c r="S14" s="6"/>
      <c r="T14" s="6"/>
      <c r="U14" s="6"/>
      <c r="V14" s="6"/>
      <c r="W14" s="6"/>
      <c r="X14" s="6"/>
      <c r="Y14" s="6"/>
      <c r="Z14" s="6"/>
      <c r="AA14" s="6"/>
      <c r="AB14" s="6"/>
      <c r="AC14" s="6"/>
      <c r="AD14" s="6"/>
      <c r="AE14" s="6"/>
      <c r="AF14" s="6"/>
      <c r="AG14" s="6"/>
      <c r="AH14" s="6"/>
      <c r="AI14" s="7"/>
      <c r="AJ14" s="7"/>
      <c r="AK14" s="7"/>
      <c r="AL14" s="7"/>
      <c r="AM14" s="7"/>
      <c r="AN14" s="7"/>
      <c r="AO14" s="7"/>
      <c r="AP14" s="7"/>
      <c r="AQ14" s="7"/>
      <c r="AR14" s="2"/>
      <c r="AS14" s="2"/>
      <c r="AT14" s="2"/>
    </row>
    <row r="15" spans="1:47" ht="15" customHeight="1" x14ac:dyDescent="0.2">
      <c r="A15" s="2"/>
      <c r="B15" s="2" t="s">
        <v>58</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row>
    <row r="16" spans="1:47" ht="22.5" customHeight="1" x14ac:dyDescent="0.2">
      <c r="A16" s="2"/>
      <c r="B16" s="325" t="s">
        <v>52</v>
      </c>
      <c r="C16" s="326"/>
      <c r="D16" s="326"/>
      <c r="E16" s="326"/>
      <c r="F16" s="326"/>
      <c r="G16" s="327"/>
      <c r="H16" s="319" t="s">
        <v>15</v>
      </c>
      <c r="I16" s="320"/>
      <c r="J16" s="320"/>
      <c r="K16" s="320"/>
      <c r="L16" s="320"/>
      <c r="M16" s="320"/>
      <c r="N16" s="321"/>
      <c r="O16" s="319" t="s">
        <v>37</v>
      </c>
      <c r="P16" s="320"/>
      <c r="Q16" s="320"/>
      <c r="R16" s="320"/>
      <c r="S16" s="320"/>
      <c r="T16" s="320"/>
      <c r="U16" s="320"/>
      <c r="V16" s="320"/>
      <c r="W16" s="320"/>
      <c r="X16" s="321"/>
      <c r="Y16" s="319" t="s">
        <v>38</v>
      </c>
      <c r="Z16" s="320"/>
      <c r="AA16" s="320"/>
      <c r="AB16" s="320"/>
      <c r="AC16" s="320"/>
      <c r="AD16" s="320"/>
      <c r="AE16" s="320"/>
      <c r="AF16" s="320"/>
      <c r="AG16" s="320"/>
      <c r="AH16" s="320"/>
      <c r="AI16" s="320"/>
      <c r="AJ16" s="320"/>
      <c r="AK16" s="320"/>
      <c r="AL16" s="320"/>
      <c r="AM16" s="320"/>
      <c r="AN16" s="320"/>
      <c r="AO16" s="320"/>
      <c r="AP16" s="320"/>
      <c r="AQ16" s="321"/>
      <c r="AR16" s="2"/>
      <c r="AS16" s="2"/>
      <c r="AT16" s="2"/>
      <c r="AU16" s="3"/>
    </row>
    <row r="17" spans="1:48" ht="30" customHeight="1" x14ac:dyDescent="0.2">
      <c r="A17" s="2"/>
      <c r="B17" s="328" t="s">
        <v>36</v>
      </c>
      <c r="C17" s="329"/>
      <c r="D17" s="329"/>
      <c r="E17" s="329"/>
      <c r="F17" s="329"/>
      <c r="G17" s="330"/>
      <c r="H17" s="283" t="s">
        <v>42</v>
      </c>
      <c r="I17" s="284"/>
      <c r="J17" s="284"/>
      <c r="K17" s="284"/>
      <c r="L17" s="284"/>
      <c r="M17" s="284"/>
      <c r="N17" s="285"/>
      <c r="O17" s="331" t="s">
        <v>11</v>
      </c>
      <c r="P17" s="332"/>
      <c r="Q17" s="332"/>
      <c r="R17" s="333"/>
      <c r="S17" s="322" t="s">
        <v>43</v>
      </c>
      <c r="T17" s="323"/>
      <c r="U17" s="323"/>
      <c r="V17" s="323"/>
      <c r="W17" s="323"/>
      <c r="X17" s="324"/>
      <c r="Y17" s="313" t="s">
        <v>31</v>
      </c>
      <c r="Z17" s="314"/>
      <c r="AA17" s="315"/>
      <c r="AB17" s="204" t="s">
        <v>47</v>
      </c>
      <c r="AC17" s="205"/>
      <c r="AD17" s="205"/>
      <c r="AE17" s="205"/>
      <c r="AF17" s="205"/>
      <c r="AG17" s="205"/>
      <c r="AH17" s="205"/>
      <c r="AI17" s="205"/>
      <c r="AJ17" s="205"/>
      <c r="AK17" s="205"/>
      <c r="AL17" s="205"/>
      <c r="AM17" s="205"/>
      <c r="AN17" s="205"/>
      <c r="AO17" s="205"/>
      <c r="AP17" s="205"/>
      <c r="AQ17" s="206"/>
      <c r="AR17" s="2"/>
      <c r="AS17" s="2"/>
      <c r="AT17" s="2"/>
    </row>
    <row r="18" spans="1:48" ht="30" customHeight="1" x14ac:dyDescent="0.2">
      <c r="A18" s="2"/>
      <c r="B18" s="328"/>
      <c r="C18" s="329"/>
      <c r="D18" s="329"/>
      <c r="E18" s="329"/>
      <c r="F18" s="329"/>
      <c r="G18" s="330"/>
      <c r="H18" s="286"/>
      <c r="I18" s="287"/>
      <c r="J18" s="287"/>
      <c r="K18" s="287"/>
      <c r="L18" s="287"/>
      <c r="M18" s="287"/>
      <c r="N18" s="288"/>
      <c r="O18" s="334" t="s">
        <v>10</v>
      </c>
      <c r="P18" s="335"/>
      <c r="Q18" s="335"/>
      <c r="R18" s="336"/>
      <c r="S18" s="346" t="s">
        <v>44</v>
      </c>
      <c r="T18" s="347"/>
      <c r="U18" s="347"/>
      <c r="V18" s="347"/>
      <c r="W18" s="347"/>
      <c r="X18" s="348"/>
      <c r="Y18" s="316"/>
      <c r="Z18" s="317"/>
      <c r="AA18" s="318"/>
      <c r="AB18" s="207"/>
      <c r="AC18" s="208"/>
      <c r="AD18" s="208"/>
      <c r="AE18" s="208"/>
      <c r="AF18" s="208"/>
      <c r="AG18" s="208"/>
      <c r="AH18" s="208"/>
      <c r="AI18" s="208"/>
      <c r="AJ18" s="208"/>
      <c r="AK18" s="208"/>
      <c r="AL18" s="208"/>
      <c r="AM18" s="208"/>
      <c r="AN18" s="208"/>
      <c r="AO18" s="208"/>
      <c r="AP18" s="208"/>
      <c r="AQ18" s="209"/>
      <c r="AR18" s="2"/>
      <c r="AS18" s="2"/>
      <c r="AT18" s="2"/>
    </row>
    <row r="19" spans="1:48" ht="30" customHeight="1" x14ac:dyDescent="0.2">
      <c r="A19" s="2"/>
      <c r="B19" s="328"/>
      <c r="C19" s="329"/>
      <c r="D19" s="329"/>
      <c r="E19" s="329"/>
      <c r="F19" s="329"/>
      <c r="G19" s="330"/>
      <c r="H19" s="286"/>
      <c r="I19" s="287"/>
      <c r="J19" s="287"/>
      <c r="K19" s="287"/>
      <c r="L19" s="287"/>
      <c r="M19" s="287"/>
      <c r="N19" s="288"/>
      <c r="O19" s="334" t="s">
        <v>9</v>
      </c>
      <c r="P19" s="335"/>
      <c r="Q19" s="335"/>
      <c r="R19" s="336"/>
      <c r="S19" s="343" t="s">
        <v>45</v>
      </c>
      <c r="T19" s="344"/>
      <c r="U19" s="345"/>
      <c r="V19" s="211" t="s">
        <v>33</v>
      </c>
      <c r="W19" s="212"/>
      <c r="X19" s="69" t="s">
        <v>16</v>
      </c>
      <c r="Y19" s="306" t="s">
        <v>32</v>
      </c>
      <c r="Z19" s="307"/>
      <c r="AA19" s="308"/>
      <c r="AB19" s="198" t="s">
        <v>48</v>
      </c>
      <c r="AC19" s="199"/>
      <c r="AD19" s="199"/>
      <c r="AE19" s="199"/>
      <c r="AF19" s="199"/>
      <c r="AG19" s="199"/>
      <c r="AH19" s="199"/>
      <c r="AI19" s="199"/>
      <c r="AJ19" s="199"/>
      <c r="AK19" s="199"/>
      <c r="AL19" s="199"/>
      <c r="AM19" s="199"/>
      <c r="AN19" s="199"/>
      <c r="AO19" s="199"/>
      <c r="AP19" s="199"/>
      <c r="AQ19" s="200"/>
      <c r="AR19" s="2"/>
      <c r="AS19" s="2"/>
      <c r="AT19" s="2"/>
    </row>
    <row r="20" spans="1:48" ht="30" customHeight="1" x14ac:dyDescent="0.2">
      <c r="A20" s="2"/>
      <c r="B20" s="328"/>
      <c r="C20" s="329"/>
      <c r="D20" s="329"/>
      <c r="E20" s="329"/>
      <c r="F20" s="329"/>
      <c r="G20" s="330"/>
      <c r="H20" s="289"/>
      <c r="I20" s="290"/>
      <c r="J20" s="290"/>
      <c r="K20" s="290"/>
      <c r="L20" s="290"/>
      <c r="M20" s="290"/>
      <c r="N20" s="291"/>
      <c r="O20" s="337" t="s">
        <v>35</v>
      </c>
      <c r="P20" s="338"/>
      <c r="Q20" s="338"/>
      <c r="R20" s="339"/>
      <c r="S20" s="340" t="s">
        <v>46</v>
      </c>
      <c r="T20" s="341"/>
      <c r="U20" s="341"/>
      <c r="V20" s="341"/>
      <c r="W20" s="341"/>
      <c r="X20" s="342"/>
      <c r="Y20" s="309"/>
      <c r="Z20" s="310"/>
      <c r="AA20" s="311"/>
      <c r="AB20" s="201"/>
      <c r="AC20" s="202"/>
      <c r="AD20" s="202"/>
      <c r="AE20" s="202"/>
      <c r="AF20" s="202"/>
      <c r="AG20" s="202"/>
      <c r="AH20" s="202"/>
      <c r="AI20" s="202"/>
      <c r="AJ20" s="202"/>
      <c r="AK20" s="202"/>
      <c r="AL20" s="202"/>
      <c r="AM20" s="202"/>
      <c r="AN20" s="202"/>
      <c r="AO20" s="202"/>
      <c r="AP20" s="202"/>
      <c r="AQ20" s="203"/>
      <c r="AR20" s="2"/>
      <c r="AS20" s="2"/>
      <c r="AT20" s="2"/>
    </row>
    <row r="21" spans="1:48" ht="30" customHeight="1" x14ac:dyDescent="0.2">
      <c r="A21" s="2"/>
      <c r="B21" s="68" t="s">
        <v>34</v>
      </c>
      <c r="C21" s="64"/>
      <c r="D21" s="64"/>
      <c r="E21" s="64"/>
      <c r="F21" s="64"/>
      <c r="G21" s="64"/>
      <c r="H21" s="64"/>
      <c r="I21" s="65"/>
      <c r="J21" s="65"/>
      <c r="K21" s="65"/>
      <c r="L21" s="65"/>
      <c r="M21" s="66"/>
      <c r="N21" s="66"/>
      <c r="O21" s="66"/>
      <c r="P21" s="66"/>
      <c r="Q21" s="66"/>
      <c r="R21" s="66"/>
      <c r="S21" s="66"/>
      <c r="T21" s="66"/>
      <c r="U21" s="63"/>
      <c r="V21" s="63"/>
      <c r="W21" s="63"/>
      <c r="X21" s="67"/>
      <c r="Y21" s="67"/>
      <c r="Z21" s="67"/>
      <c r="AA21" s="67"/>
      <c r="AB21" s="67"/>
      <c r="AC21" s="67"/>
      <c r="AD21" s="67"/>
      <c r="AE21" s="67"/>
      <c r="AF21" s="67"/>
      <c r="AG21" s="67"/>
      <c r="AH21" s="67"/>
      <c r="AI21" s="67"/>
      <c r="AJ21" s="67"/>
      <c r="AK21" s="67"/>
      <c r="AL21" s="67"/>
      <c r="AM21" s="67"/>
      <c r="AN21" s="67"/>
      <c r="AO21" s="67"/>
      <c r="AP21" s="67"/>
      <c r="AQ21" s="67"/>
      <c r="AR21" s="2"/>
      <c r="AS21" s="2"/>
      <c r="AT21" s="2"/>
    </row>
    <row r="22" spans="1:48" ht="15" customHeight="1" x14ac:dyDescent="0.2">
      <c r="A22" s="2"/>
      <c r="B22" s="25" t="s">
        <v>30</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row>
    <row r="23" spans="1:48" ht="15" customHeight="1" x14ac:dyDescent="0.2">
      <c r="A23" s="2"/>
      <c r="B23" s="25" t="s">
        <v>28</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row>
    <row r="24" spans="1:48" ht="15" customHeight="1" x14ac:dyDescent="0.2">
      <c r="A24" s="2"/>
      <c r="B24" s="25" t="s">
        <v>62</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I24" s="2"/>
      <c r="AJ24" s="2"/>
      <c r="AK24" s="2"/>
      <c r="AL24" s="2"/>
      <c r="AM24" s="2"/>
      <c r="AN24" s="2"/>
      <c r="AO24" s="2"/>
      <c r="AP24" s="2"/>
      <c r="AQ24" s="2"/>
      <c r="AR24" s="2"/>
      <c r="AS24" s="2"/>
      <c r="AT24" s="2"/>
    </row>
    <row r="25" spans="1:48" ht="15" customHeight="1" x14ac:dyDescent="0.2">
      <c r="A25" s="2"/>
      <c r="B25" s="25" t="s">
        <v>29</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row>
    <row r="26" spans="1:48" ht="15" customHeight="1" x14ac:dyDescent="0.2">
      <c r="A26" s="2"/>
      <c r="B26" s="25" t="s">
        <v>27</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row>
    <row r="27" spans="1:48" ht="15" customHeight="1" x14ac:dyDescent="0.2">
      <c r="A27" s="2"/>
      <c r="B27" s="25" t="s">
        <v>26</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row>
    <row r="28" spans="1:48" ht="9"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row>
    <row r="29" spans="1:48" ht="15" customHeight="1" x14ac:dyDescent="0.2">
      <c r="A29" s="2"/>
      <c r="B29" s="2" t="s">
        <v>77</v>
      </c>
      <c r="C29" s="2"/>
      <c r="D29" s="2"/>
      <c r="E29" s="26" t="s">
        <v>4</v>
      </c>
      <c r="F29" s="210">
        <v>46113</v>
      </c>
      <c r="G29" s="210"/>
      <c r="H29" s="210"/>
      <c r="I29" s="210"/>
      <c r="J29" s="210"/>
      <c r="K29" s="210"/>
      <c r="L29" s="27" t="s">
        <v>5</v>
      </c>
      <c r="M29" s="210">
        <v>46295</v>
      </c>
      <c r="N29" s="210"/>
      <c r="O29" s="210"/>
      <c r="P29" s="210"/>
      <c r="Q29" s="210"/>
      <c r="R29" s="28" t="s">
        <v>78</v>
      </c>
      <c r="S29" s="28"/>
      <c r="T29" s="28"/>
      <c r="U29" s="28"/>
      <c r="V29" s="28"/>
      <c r="W29" s="2"/>
      <c r="X29" s="2"/>
      <c r="Y29" s="2"/>
      <c r="Z29" s="2"/>
      <c r="AA29" s="2"/>
      <c r="AB29" s="2"/>
      <c r="AC29" s="2"/>
      <c r="AD29" s="2"/>
      <c r="AE29" s="2"/>
      <c r="AF29" s="2"/>
      <c r="AG29" s="2"/>
      <c r="AH29" s="2"/>
      <c r="AI29" s="2"/>
      <c r="AJ29" s="2"/>
      <c r="AK29" s="2"/>
      <c r="AL29" s="2"/>
      <c r="AM29" s="2"/>
      <c r="AN29" s="2"/>
      <c r="AO29" s="2"/>
      <c r="AP29" s="2"/>
      <c r="AQ29" s="2"/>
      <c r="AR29" s="2"/>
      <c r="AS29" s="2"/>
      <c r="AT29" s="2"/>
    </row>
    <row r="30" spans="1:48" ht="15" customHeight="1" x14ac:dyDescent="0.2">
      <c r="A30" s="2"/>
      <c r="B30" s="301" t="s">
        <v>0</v>
      </c>
      <c r="C30" s="229" t="s">
        <v>1</v>
      </c>
      <c r="D30" s="230"/>
      <c r="E30" s="230"/>
      <c r="F30" s="231"/>
      <c r="G30" s="220" t="s">
        <v>82</v>
      </c>
      <c r="H30" s="357"/>
      <c r="I30" s="357"/>
      <c r="J30" s="357"/>
      <c r="K30" s="357"/>
      <c r="L30" s="358"/>
      <c r="M30" s="220" t="s">
        <v>61</v>
      </c>
      <c r="N30" s="221"/>
      <c r="O30" s="221"/>
      <c r="P30" s="222"/>
      <c r="Q30" s="229" t="s">
        <v>64</v>
      </c>
      <c r="R30" s="230"/>
      <c r="S30" s="230"/>
      <c r="T30" s="231"/>
      <c r="U30" s="238" t="s">
        <v>65</v>
      </c>
      <c r="V30" s="239"/>
      <c r="W30" s="239"/>
      <c r="X30" s="239"/>
      <c r="Y30" s="239"/>
      <c r="Z30" s="239"/>
      <c r="AA30" s="239"/>
      <c r="AB30" s="239"/>
      <c r="AC30" s="239"/>
      <c r="AD30" s="240"/>
      <c r="AE30" s="220" t="s">
        <v>25</v>
      </c>
      <c r="AF30" s="230"/>
      <c r="AG30" s="230"/>
      <c r="AH30" s="230"/>
      <c r="AI30" s="230"/>
      <c r="AJ30" s="70"/>
      <c r="AK30" s="70"/>
      <c r="AL30" s="70"/>
      <c r="AM30" s="72"/>
      <c r="AN30" s="241" t="s">
        <v>70</v>
      </c>
      <c r="AO30" s="242"/>
      <c r="AP30" s="242"/>
      <c r="AQ30" s="243"/>
      <c r="AR30" s="213" t="s">
        <v>57</v>
      </c>
      <c r="AS30" s="197" t="s">
        <v>73</v>
      </c>
      <c r="AT30" s="2"/>
      <c r="AV30" s="31"/>
    </row>
    <row r="31" spans="1:48" ht="6.65" customHeight="1" x14ac:dyDescent="0.2">
      <c r="A31" s="2"/>
      <c r="B31" s="302"/>
      <c r="C31" s="232"/>
      <c r="D31" s="233"/>
      <c r="E31" s="233"/>
      <c r="F31" s="234"/>
      <c r="G31" s="253"/>
      <c r="H31" s="254"/>
      <c r="I31" s="254"/>
      <c r="J31" s="254"/>
      <c r="K31" s="254"/>
      <c r="L31" s="255"/>
      <c r="M31" s="223"/>
      <c r="N31" s="224"/>
      <c r="O31" s="224"/>
      <c r="P31" s="225"/>
      <c r="Q31" s="232"/>
      <c r="R31" s="233"/>
      <c r="S31" s="233"/>
      <c r="T31" s="234"/>
      <c r="U31" s="73"/>
      <c r="V31" s="350"/>
      <c r="W31" s="350"/>
      <c r="X31" s="350"/>
      <c r="Y31" s="350"/>
      <c r="Z31" s="350"/>
      <c r="AA31" s="350"/>
      <c r="AB31" s="350"/>
      <c r="AC31" s="350"/>
      <c r="AD31" s="74"/>
      <c r="AE31" s="232"/>
      <c r="AF31" s="233"/>
      <c r="AG31" s="233"/>
      <c r="AH31" s="233"/>
      <c r="AI31" s="233"/>
      <c r="AJ31" s="71"/>
      <c r="AK31" s="71"/>
      <c r="AL31" s="71"/>
      <c r="AM31" s="75"/>
      <c r="AN31" s="244"/>
      <c r="AO31" s="245"/>
      <c r="AP31" s="245"/>
      <c r="AQ31" s="246"/>
      <c r="AR31" s="213"/>
      <c r="AS31" s="197"/>
      <c r="AT31" s="2"/>
      <c r="AV31" s="31"/>
    </row>
    <row r="32" spans="1:48" ht="7.25" customHeight="1" x14ac:dyDescent="0.2">
      <c r="A32" s="2"/>
      <c r="B32" s="302"/>
      <c r="C32" s="232"/>
      <c r="D32" s="233"/>
      <c r="E32" s="233"/>
      <c r="F32" s="234"/>
      <c r="G32" s="253"/>
      <c r="H32" s="254"/>
      <c r="I32" s="254"/>
      <c r="J32" s="254"/>
      <c r="K32" s="254"/>
      <c r="L32" s="255"/>
      <c r="M32" s="226"/>
      <c r="N32" s="227"/>
      <c r="O32" s="227"/>
      <c r="P32" s="228"/>
      <c r="Q32" s="235"/>
      <c r="R32" s="236"/>
      <c r="S32" s="236"/>
      <c r="T32" s="237"/>
      <c r="U32" s="76"/>
      <c r="V32" s="77"/>
      <c r="W32" s="78"/>
      <c r="X32" s="77"/>
      <c r="Y32" s="79"/>
      <c r="Z32" s="77"/>
      <c r="AA32" s="77"/>
      <c r="AB32" s="79"/>
      <c r="AC32" s="77"/>
      <c r="AD32" s="80"/>
      <c r="AE32" s="232"/>
      <c r="AF32" s="233"/>
      <c r="AG32" s="233"/>
      <c r="AH32" s="233"/>
      <c r="AI32" s="233"/>
      <c r="AJ32" s="81"/>
      <c r="AK32" s="82"/>
      <c r="AL32" s="82"/>
      <c r="AM32" s="83"/>
      <c r="AN32" s="244"/>
      <c r="AO32" s="245"/>
      <c r="AP32" s="245"/>
      <c r="AQ32" s="246"/>
      <c r="AR32" s="213"/>
      <c r="AS32" s="197"/>
      <c r="AT32" s="2"/>
      <c r="AV32" s="31"/>
    </row>
    <row r="33" spans="1:48" ht="15" customHeight="1" x14ac:dyDescent="0.2">
      <c r="A33" s="2"/>
      <c r="B33" s="302"/>
      <c r="C33" s="232"/>
      <c r="D33" s="233"/>
      <c r="E33" s="233"/>
      <c r="F33" s="234"/>
      <c r="G33" s="253"/>
      <c r="H33" s="254"/>
      <c r="I33" s="254"/>
      <c r="J33" s="254"/>
      <c r="K33" s="254"/>
      <c r="L33" s="255"/>
      <c r="M33" s="214" t="s">
        <v>60</v>
      </c>
      <c r="N33" s="215"/>
      <c r="O33" s="215"/>
      <c r="P33" s="216"/>
      <c r="Q33" s="247" t="s">
        <v>71</v>
      </c>
      <c r="R33" s="248"/>
      <c r="S33" s="248"/>
      <c r="T33" s="249"/>
      <c r="U33" s="253" t="s">
        <v>88</v>
      </c>
      <c r="V33" s="254"/>
      <c r="W33" s="254"/>
      <c r="X33" s="254"/>
      <c r="Y33" s="255"/>
      <c r="Z33" s="253" t="s">
        <v>83</v>
      </c>
      <c r="AA33" s="254"/>
      <c r="AB33" s="254"/>
      <c r="AC33" s="254"/>
      <c r="AD33" s="255"/>
      <c r="AE33" s="232"/>
      <c r="AF33" s="233"/>
      <c r="AG33" s="233"/>
      <c r="AH33" s="233"/>
      <c r="AI33" s="233"/>
      <c r="AJ33" s="197" t="s">
        <v>69</v>
      </c>
      <c r="AK33" s="259"/>
      <c r="AL33" s="259"/>
      <c r="AM33" s="260"/>
      <c r="AN33" s="253" t="s">
        <v>13</v>
      </c>
      <c r="AO33" s="254"/>
      <c r="AP33" s="254"/>
      <c r="AQ33" s="255"/>
      <c r="AR33" s="213"/>
      <c r="AS33" s="197"/>
      <c r="AT33" s="2"/>
      <c r="AV33" s="31"/>
    </row>
    <row r="34" spans="1:48" ht="27" customHeight="1" x14ac:dyDescent="0.2">
      <c r="A34" s="2"/>
      <c r="B34" s="303"/>
      <c r="C34" s="217"/>
      <c r="D34" s="218"/>
      <c r="E34" s="218"/>
      <c r="F34" s="219"/>
      <c r="G34" s="256"/>
      <c r="H34" s="257"/>
      <c r="I34" s="257"/>
      <c r="J34" s="257"/>
      <c r="K34" s="257"/>
      <c r="L34" s="258"/>
      <c r="M34" s="217"/>
      <c r="N34" s="218"/>
      <c r="O34" s="218"/>
      <c r="P34" s="219"/>
      <c r="Q34" s="250"/>
      <c r="R34" s="251"/>
      <c r="S34" s="251"/>
      <c r="T34" s="252"/>
      <c r="U34" s="256"/>
      <c r="V34" s="257"/>
      <c r="W34" s="257"/>
      <c r="X34" s="257"/>
      <c r="Y34" s="258"/>
      <c r="Z34" s="256"/>
      <c r="AA34" s="257"/>
      <c r="AB34" s="257"/>
      <c r="AC34" s="257"/>
      <c r="AD34" s="258"/>
      <c r="AE34" s="217"/>
      <c r="AF34" s="218"/>
      <c r="AG34" s="218"/>
      <c r="AH34" s="218"/>
      <c r="AI34" s="218"/>
      <c r="AJ34" s="261"/>
      <c r="AK34" s="262"/>
      <c r="AL34" s="262"/>
      <c r="AM34" s="263"/>
      <c r="AN34" s="256"/>
      <c r="AO34" s="257"/>
      <c r="AP34" s="257"/>
      <c r="AQ34" s="258"/>
      <c r="AR34" s="213"/>
      <c r="AS34" s="197"/>
      <c r="AT34" s="2"/>
      <c r="AV34" s="31"/>
    </row>
    <row r="35" spans="1:48" ht="15.75" customHeight="1" x14ac:dyDescent="0.2">
      <c r="A35" s="2"/>
      <c r="B35" s="128">
        <v>1</v>
      </c>
      <c r="C35" s="163" t="s">
        <v>49</v>
      </c>
      <c r="D35" s="164"/>
      <c r="E35" s="164"/>
      <c r="F35" s="165"/>
      <c r="G35" s="167" t="s">
        <v>8</v>
      </c>
      <c r="H35" s="168"/>
      <c r="I35" s="168"/>
      <c r="J35" s="168"/>
      <c r="K35" s="168"/>
      <c r="L35" s="169"/>
      <c r="M35" s="106" t="s">
        <v>61</v>
      </c>
      <c r="N35" s="107"/>
      <c r="O35" s="107"/>
      <c r="P35" s="108"/>
      <c r="Q35" s="113" t="s">
        <v>74</v>
      </c>
      <c r="R35" s="114"/>
      <c r="S35" s="114"/>
      <c r="T35" s="115"/>
      <c r="U35" s="170"/>
      <c r="V35" s="171"/>
      <c r="W35" s="171"/>
      <c r="X35" s="171"/>
      <c r="Y35" s="172"/>
      <c r="Z35" s="8"/>
      <c r="AA35" s="9"/>
      <c r="AB35" s="9"/>
      <c r="AC35" s="9"/>
      <c r="AD35" s="30"/>
      <c r="AE35" s="33"/>
      <c r="AF35" s="9"/>
      <c r="AG35" s="34"/>
      <c r="AH35" s="9"/>
      <c r="AI35" s="30"/>
      <c r="AJ35" s="35"/>
      <c r="AK35" s="36"/>
      <c r="AL35" s="36"/>
      <c r="AM35" s="30"/>
      <c r="AN35" s="173" t="s">
        <v>50</v>
      </c>
      <c r="AO35" s="174"/>
      <c r="AP35" s="174"/>
      <c r="AQ35" s="175"/>
      <c r="AR35" s="176" t="s">
        <v>16</v>
      </c>
      <c r="AS35" s="176" t="s">
        <v>16</v>
      </c>
      <c r="AT35" s="2"/>
    </row>
    <row r="36" spans="1:48" ht="15.75" customHeight="1" x14ac:dyDescent="0.2">
      <c r="A36" s="2"/>
      <c r="B36" s="304"/>
      <c r="C36" s="166"/>
      <c r="D36" s="111"/>
      <c r="E36" s="111"/>
      <c r="F36" s="112"/>
      <c r="G36" s="142">
        <v>46113</v>
      </c>
      <c r="H36" s="143"/>
      <c r="I36" s="143"/>
      <c r="J36" s="143"/>
      <c r="K36" s="143"/>
      <c r="L36" s="144"/>
      <c r="M36" s="97">
        <v>36617</v>
      </c>
      <c r="N36" s="98"/>
      <c r="O36" s="98"/>
      <c r="P36" s="99"/>
      <c r="Q36" s="116"/>
      <c r="R36" s="117"/>
      <c r="S36" s="117"/>
      <c r="T36" s="118"/>
      <c r="U36" s="38"/>
      <c r="V36" s="177">
        <f>IF(V37="","",V37*W38)</f>
        <v>96000</v>
      </c>
      <c r="W36" s="177"/>
      <c r="X36" s="177"/>
      <c r="Y36" s="15" t="s">
        <v>3</v>
      </c>
      <c r="Z36" s="32"/>
      <c r="AA36" s="178">
        <f>IF(AA37="","",AA37*AB38)</f>
        <v>96000</v>
      </c>
      <c r="AB36" s="178"/>
      <c r="AC36" s="178"/>
      <c r="AD36" s="15" t="s">
        <v>3</v>
      </c>
      <c r="AE36" s="39"/>
      <c r="AF36" s="2" t="s">
        <v>84</v>
      </c>
      <c r="AG36" s="40"/>
      <c r="AH36" s="2"/>
      <c r="AI36" s="15"/>
      <c r="AJ36" s="41"/>
      <c r="AK36" s="42"/>
      <c r="AL36" s="42"/>
      <c r="AM36" s="15"/>
      <c r="AN36" s="134"/>
      <c r="AO36" s="135"/>
      <c r="AP36" s="135"/>
      <c r="AQ36" s="136"/>
      <c r="AR36" s="176"/>
      <c r="AS36" s="176"/>
      <c r="AT36" s="2"/>
      <c r="AU36" s="4">
        <f>YEAR($AU$1)*12+MONTH($AU$1)-YEAR(G36)*12-MONTH(G36)
-IF(DAY(G36+1)=1,IF(DAY($AU$1+1)&gt;1,1),IF(AND(DAY($AU$1+1)&gt;1,
 DAY($AU$1)&lt;DAY(G36)),1))</f>
        <v>6</v>
      </c>
    </row>
    <row r="37" spans="1:48" ht="15.75" customHeight="1" x14ac:dyDescent="0.2">
      <c r="A37" s="2"/>
      <c r="B37" s="304"/>
      <c r="C37" s="166"/>
      <c r="D37" s="111"/>
      <c r="E37" s="111"/>
      <c r="F37" s="112"/>
      <c r="G37" s="142"/>
      <c r="H37" s="143"/>
      <c r="I37" s="143"/>
      <c r="J37" s="143"/>
      <c r="K37" s="143"/>
      <c r="L37" s="144"/>
      <c r="M37" s="100" t="s">
        <v>63</v>
      </c>
      <c r="N37" s="101"/>
      <c r="O37" s="101"/>
      <c r="P37" s="102"/>
      <c r="Q37" s="116"/>
      <c r="R37" s="117"/>
      <c r="S37" s="117"/>
      <c r="T37" s="118"/>
      <c r="U37" s="45" t="s">
        <v>6</v>
      </c>
      <c r="V37" s="179">
        <v>16000</v>
      </c>
      <c r="W37" s="179"/>
      <c r="X37" s="180" t="s">
        <v>7</v>
      </c>
      <c r="Y37" s="181"/>
      <c r="Z37" s="32" t="s">
        <v>4</v>
      </c>
      <c r="AA37" s="179">
        <v>16000</v>
      </c>
      <c r="AB37" s="179"/>
      <c r="AC37" s="180" t="s">
        <v>7</v>
      </c>
      <c r="AD37" s="181"/>
      <c r="AE37" s="32"/>
      <c r="AF37" s="182">
        <f>IF(AB38="","",8000*AB38)</f>
        <v>48000</v>
      </c>
      <c r="AG37" s="182"/>
      <c r="AH37" s="182"/>
      <c r="AI37" s="15" t="s">
        <v>3</v>
      </c>
      <c r="AJ37" s="41"/>
      <c r="AK37" s="42"/>
      <c r="AL37" s="42"/>
      <c r="AM37" s="15"/>
      <c r="AN37" s="134"/>
      <c r="AO37" s="135"/>
      <c r="AP37" s="135"/>
      <c r="AQ37" s="136"/>
      <c r="AR37" s="176"/>
      <c r="AS37" s="176"/>
      <c r="AT37" s="2"/>
    </row>
    <row r="38" spans="1:48" ht="17.399999999999999" customHeight="1" x14ac:dyDescent="0.2">
      <c r="A38" s="25"/>
      <c r="B38" s="304"/>
      <c r="C38" s="166"/>
      <c r="D38" s="111"/>
      <c r="E38" s="111"/>
      <c r="F38" s="112"/>
      <c r="G38" s="145"/>
      <c r="H38" s="146"/>
      <c r="I38" s="146"/>
      <c r="J38" s="146"/>
      <c r="K38" s="146"/>
      <c r="L38" s="147"/>
      <c r="M38" s="103">
        <f>IF(M36="","",DATEDIF(M36,G36,"Y"))</f>
        <v>26</v>
      </c>
      <c r="N38" s="104"/>
      <c r="O38" s="104"/>
      <c r="P38" s="105"/>
      <c r="Q38" s="116"/>
      <c r="R38" s="117"/>
      <c r="S38" s="117"/>
      <c r="T38" s="118"/>
      <c r="U38" s="46"/>
      <c r="V38" s="2"/>
      <c r="W38" s="88">
        <v>6</v>
      </c>
      <c r="X38" s="180" t="s">
        <v>18</v>
      </c>
      <c r="Y38" s="181"/>
      <c r="Z38" s="32"/>
      <c r="AA38" s="2"/>
      <c r="AB38" s="88">
        <v>6</v>
      </c>
      <c r="AC38" s="180" t="s">
        <v>18</v>
      </c>
      <c r="AD38" s="181"/>
      <c r="AE38" s="183"/>
      <c r="AF38" s="184"/>
      <c r="AG38" s="184"/>
      <c r="AH38" s="184"/>
      <c r="AI38" s="185"/>
      <c r="AJ38" s="41"/>
      <c r="AK38" s="148">
        <f>IF(AF40="","",ROUNDDOWN(MIN(AF37,AF40),-3))</f>
        <v>48000</v>
      </c>
      <c r="AL38" s="148"/>
      <c r="AM38" s="15" t="s">
        <v>3</v>
      </c>
      <c r="AN38" s="134"/>
      <c r="AO38" s="135"/>
      <c r="AP38" s="135"/>
      <c r="AQ38" s="136"/>
      <c r="AR38" s="176"/>
      <c r="AS38" s="176"/>
      <c r="AT38" s="2"/>
    </row>
    <row r="39" spans="1:48" ht="14.4" customHeight="1" x14ac:dyDescent="0.2">
      <c r="A39" s="2"/>
      <c r="B39" s="304"/>
      <c r="C39" s="109" t="s">
        <v>12</v>
      </c>
      <c r="D39" s="110"/>
      <c r="E39" s="111"/>
      <c r="F39" s="112"/>
      <c r="G39" s="129" t="s">
        <v>41</v>
      </c>
      <c r="H39" s="130"/>
      <c r="I39" s="130"/>
      <c r="J39" s="130"/>
      <c r="K39" s="130"/>
      <c r="L39" s="131"/>
      <c r="M39" s="84"/>
      <c r="N39" s="62"/>
      <c r="O39" s="62"/>
      <c r="P39" s="85"/>
      <c r="Q39" s="119" t="s">
        <v>75</v>
      </c>
      <c r="R39" s="120"/>
      <c r="S39" s="120"/>
      <c r="T39" s="121"/>
      <c r="U39" s="47"/>
      <c r="V39" s="48"/>
      <c r="W39" s="48"/>
      <c r="X39" s="48"/>
      <c r="Y39" s="49"/>
      <c r="Z39" s="32"/>
      <c r="AA39" s="2"/>
      <c r="AB39" s="2"/>
      <c r="AC39" s="2"/>
      <c r="AD39" s="15"/>
      <c r="AE39" s="50"/>
      <c r="AF39" s="132" t="s">
        <v>39</v>
      </c>
      <c r="AG39" s="132"/>
      <c r="AH39" s="132"/>
      <c r="AI39" s="133"/>
      <c r="AK39" s="42"/>
      <c r="AL39" s="42"/>
      <c r="AM39" s="15"/>
      <c r="AN39" s="134" t="s">
        <v>51</v>
      </c>
      <c r="AO39" s="135"/>
      <c r="AP39" s="135"/>
      <c r="AQ39" s="136"/>
      <c r="AR39" s="176"/>
      <c r="AS39" s="176"/>
      <c r="AT39" s="2"/>
    </row>
    <row r="40" spans="1:48" ht="15.75" customHeight="1" x14ac:dyDescent="0.2">
      <c r="A40" s="2"/>
      <c r="B40" s="304"/>
      <c r="C40" s="140"/>
      <c r="D40" s="141"/>
      <c r="E40" s="51"/>
      <c r="F40" s="52"/>
      <c r="G40" s="142">
        <v>46113</v>
      </c>
      <c r="H40" s="143"/>
      <c r="I40" s="143"/>
      <c r="J40" s="143"/>
      <c r="K40" s="143"/>
      <c r="L40" s="144"/>
      <c r="M40" s="32"/>
      <c r="N40" s="2">
        <f>IF(G40="","",DATEDIF(G40,$M$29,"m")+1)</f>
        <v>6</v>
      </c>
      <c r="O40" s="2" t="s">
        <v>19</v>
      </c>
      <c r="P40" s="37"/>
      <c r="Q40" s="122"/>
      <c r="R40" s="123"/>
      <c r="S40" s="123"/>
      <c r="T40" s="124"/>
      <c r="U40" s="53" t="s">
        <v>21</v>
      </c>
      <c r="V40" s="54"/>
      <c r="W40" s="54"/>
      <c r="X40" s="54"/>
      <c r="Y40" s="55"/>
      <c r="Z40" s="41"/>
      <c r="AA40" s="42"/>
      <c r="AB40" s="42"/>
      <c r="AC40" s="42"/>
      <c r="AD40" s="15"/>
      <c r="AE40" s="32"/>
      <c r="AF40" s="148">
        <f>IF(AA36="","",ROUNDDOWN(AA36/2,0))</f>
        <v>48000</v>
      </c>
      <c r="AG40" s="148"/>
      <c r="AH40" s="148"/>
      <c r="AI40" s="15" t="s">
        <v>3</v>
      </c>
      <c r="AJ40" s="41"/>
      <c r="AK40" s="42"/>
      <c r="AL40" s="42"/>
      <c r="AM40" s="15"/>
      <c r="AN40" s="134"/>
      <c r="AO40" s="135"/>
      <c r="AP40" s="135"/>
      <c r="AQ40" s="136"/>
      <c r="AR40" s="176"/>
      <c r="AS40" s="176"/>
      <c r="AT40" s="2"/>
    </row>
    <row r="41" spans="1:48" ht="15.75" customHeight="1" x14ac:dyDescent="0.2">
      <c r="A41" s="2"/>
      <c r="B41" s="304"/>
      <c r="C41" s="149" t="s">
        <v>20</v>
      </c>
      <c r="D41" s="150"/>
      <c r="E41" s="151"/>
      <c r="F41" s="152"/>
      <c r="G41" s="142"/>
      <c r="H41" s="143"/>
      <c r="I41" s="143"/>
      <c r="J41" s="143"/>
      <c r="K41" s="143"/>
      <c r="L41" s="144"/>
      <c r="M41" s="57" t="str">
        <f>IF(G40="","",IF($X$19="✔","（翌月払いのため",""))</f>
        <v>（翌月払いのため</v>
      </c>
      <c r="N41" s="2"/>
      <c r="O41" s="2"/>
      <c r="P41" s="37"/>
      <c r="Q41" s="122"/>
      <c r="R41" s="123"/>
      <c r="S41" s="123"/>
      <c r="T41" s="124"/>
      <c r="U41" s="153"/>
      <c r="V41" s="154"/>
      <c r="W41" s="154"/>
      <c r="X41" s="154"/>
      <c r="Y41" s="155"/>
      <c r="Z41" s="41"/>
      <c r="AA41" s="42"/>
      <c r="AB41" s="42"/>
      <c r="AC41" s="42"/>
      <c r="AD41" s="15"/>
      <c r="AE41" s="32"/>
      <c r="AF41" s="56"/>
      <c r="AG41" s="57"/>
      <c r="AH41" s="57"/>
      <c r="AI41" s="15"/>
      <c r="AJ41" s="41"/>
      <c r="AK41" s="42"/>
      <c r="AL41" s="42"/>
      <c r="AM41" s="15"/>
      <c r="AN41" s="134"/>
      <c r="AO41" s="135"/>
      <c r="AP41" s="135"/>
      <c r="AQ41" s="136"/>
      <c r="AR41" s="176"/>
      <c r="AS41" s="176"/>
      <c r="AT41" s="2"/>
    </row>
    <row r="42" spans="1:48" ht="15.75" customHeight="1" x14ac:dyDescent="0.2">
      <c r="A42" s="2"/>
      <c r="B42" s="305"/>
      <c r="C42" s="159" t="s">
        <v>23</v>
      </c>
      <c r="D42" s="160"/>
      <c r="E42" s="186"/>
      <c r="F42" s="162"/>
      <c r="G42" s="145"/>
      <c r="H42" s="146"/>
      <c r="I42" s="146"/>
      <c r="J42" s="146"/>
      <c r="K42" s="146"/>
      <c r="L42" s="147"/>
      <c r="M42" s="86"/>
      <c r="N42" s="87" t="str">
        <f>IF(G40="","",IF($X$18="✔",N40-1,""))</f>
        <v/>
      </c>
      <c r="O42" s="43" t="str">
        <f>IF(G40="","",IF($X$18="✔","か月）",""))</f>
        <v/>
      </c>
      <c r="P42" s="44"/>
      <c r="Q42" s="125"/>
      <c r="R42" s="126"/>
      <c r="S42" s="126"/>
      <c r="T42" s="127"/>
      <c r="U42" s="156"/>
      <c r="V42" s="157"/>
      <c r="W42" s="157"/>
      <c r="X42" s="157"/>
      <c r="Y42" s="158"/>
      <c r="Z42" s="58"/>
      <c r="AA42" s="59"/>
      <c r="AB42" s="59"/>
      <c r="AC42" s="59"/>
      <c r="AD42" s="13"/>
      <c r="AE42" s="21"/>
      <c r="AF42" s="12"/>
      <c r="AG42" s="12"/>
      <c r="AH42" s="12"/>
      <c r="AI42" s="13"/>
      <c r="AJ42" s="58"/>
      <c r="AK42" s="59"/>
      <c r="AL42" s="59"/>
      <c r="AM42" s="13"/>
      <c r="AN42" s="137"/>
      <c r="AO42" s="138"/>
      <c r="AP42" s="138"/>
      <c r="AQ42" s="139"/>
      <c r="AR42" s="176"/>
      <c r="AS42" s="176"/>
      <c r="AT42" s="2"/>
    </row>
    <row r="43" spans="1:48" ht="15.75" customHeight="1" x14ac:dyDescent="0.2">
      <c r="A43" s="2"/>
      <c r="B43" s="128">
        <v>2</v>
      </c>
      <c r="C43" s="163"/>
      <c r="D43" s="164"/>
      <c r="E43" s="164"/>
      <c r="F43" s="165"/>
      <c r="G43" s="167" t="s">
        <v>8</v>
      </c>
      <c r="H43" s="168"/>
      <c r="I43" s="168"/>
      <c r="J43" s="168"/>
      <c r="K43" s="168"/>
      <c r="L43" s="169"/>
      <c r="M43" s="106" t="s">
        <v>61</v>
      </c>
      <c r="N43" s="107"/>
      <c r="O43" s="107"/>
      <c r="P43" s="108"/>
      <c r="Q43" s="113" t="s">
        <v>40</v>
      </c>
      <c r="R43" s="114"/>
      <c r="S43" s="114"/>
      <c r="T43" s="115"/>
      <c r="U43" s="170"/>
      <c r="V43" s="171"/>
      <c r="W43" s="171"/>
      <c r="X43" s="171"/>
      <c r="Y43" s="172"/>
      <c r="Z43" s="8"/>
      <c r="AA43" s="9"/>
      <c r="AB43" s="9"/>
      <c r="AC43" s="9"/>
      <c r="AD43" s="30"/>
      <c r="AE43" s="33"/>
      <c r="AF43" s="9"/>
      <c r="AG43" s="34"/>
      <c r="AH43" s="9"/>
      <c r="AI43" s="30"/>
      <c r="AJ43" s="35"/>
      <c r="AK43" s="36"/>
      <c r="AL43" s="36"/>
      <c r="AM43" s="30"/>
      <c r="AN43" s="173"/>
      <c r="AO43" s="174"/>
      <c r="AP43" s="174"/>
      <c r="AQ43" s="175"/>
      <c r="AR43" s="176"/>
      <c r="AS43" s="176"/>
      <c r="AT43" s="2"/>
    </row>
    <row r="44" spans="1:48" ht="15.75" customHeight="1" x14ac:dyDescent="0.2">
      <c r="A44" s="2"/>
      <c r="B44" s="128"/>
      <c r="C44" s="166"/>
      <c r="D44" s="111"/>
      <c r="E44" s="111"/>
      <c r="F44" s="112"/>
      <c r="G44" s="142"/>
      <c r="H44" s="143"/>
      <c r="I44" s="143"/>
      <c r="J44" s="143"/>
      <c r="K44" s="143"/>
      <c r="L44" s="144"/>
      <c r="M44" s="97"/>
      <c r="N44" s="98"/>
      <c r="O44" s="98"/>
      <c r="P44" s="99"/>
      <c r="Q44" s="116"/>
      <c r="R44" s="117"/>
      <c r="S44" s="117"/>
      <c r="T44" s="118"/>
      <c r="U44" s="38"/>
      <c r="V44" s="177" t="str">
        <f>IF(V45="","",V45*W46)</f>
        <v/>
      </c>
      <c r="W44" s="177"/>
      <c r="X44" s="177"/>
      <c r="Y44" s="15" t="s">
        <v>3</v>
      </c>
      <c r="Z44" s="32"/>
      <c r="AA44" s="178" t="str">
        <f>IF(AA45="","",AA45*AB46)</f>
        <v/>
      </c>
      <c r="AB44" s="178"/>
      <c r="AC44" s="178"/>
      <c r="AD44" s="15" t="s">
        <v>3</v>
      </c>
      <c r="AE44" s="39"/>
      <c r="AF44" s="2" t="s">
        <v>84</v>
      </c>
      <c r="AG44" s="40"/>
      <c r="AH44" s="2"/>
      <c r="AI44" s="15"/>
      <c r="AJ44" s="41"/>
      <c r="AK44" s="42"/>
      <c r="AL44" s="42"/>
      <c r="AM44" s="15"/>
      <c r="AN44" s="134"/>
      <c r="AO44" s="135"/>
      <c r="AP44" s="135"/>
      <c r="AQ44" s="136"/>
      <c r="AR44" s="176"/>
      <c r="AS44" s="176"/>
      <c r="AT44" s="2"/>
      <c r="AU44" s="4">
        <f>YEAR($AU$1)*12+MONTH($AU$1)-YEAR(G44)*12-MONTH(G44)
-IF(DAY(G44+1)=1,IF(DAY($AU$1+1)&gt;1,1),IF(AND(DAY($AU$1+1)&gt;1,
 DAY($AU$1)&lt;DAY(G44)),1))</f>
        <v>1520</v>
      </c>
    </row>
    <row r="45" spans="1:48" ht="15.75" customHeight="1" x14ac:dyDescent="0.2">
      <c r="A45" s="2"/>
      <c r="B45" s="128"/>
      <c r="C45" s="166"/>
      <c r="D45" s="111"/>
      <c r="E45" s="111"/>
      <c r="F45" s="112"/>
      <c r="G45" s="142"/>
      <c r="H45" s="143"/>
      <c r="I45" s="143"/>
      <c r="J45" s="143"/>
      <c r="K45" s="143"/>
      <c r="L45" s="144"/>
      <c r="M45" s="100" t="s">
        <v>63</v>
      </c>
      <c r="N45" s="101"/>
      <c r="O45" s="101"/>
      <c r="P45" s="102"/>
      <c r="Q45" s="116"/>
      <c r="R45" s="117"/>
      <c r="S45" s="117"/>
      <c r="T45" s="118"/>
      <c r="U45" s="45" t="s">
        <v>6</v>
      </c>
      <c r="V45" s="179"/>
      <c r="W45" s="179"/>
      <c r="X45" s="180" t="s">
        <v>7</v>
      </c>
      <c r="Y45" s="181"/>
      <c r="Z45" s="32" t="s">
        <v>4</v>
      </c>
      <c r="AA45" s="179"/>
      <c r="AB45" s="179"/>
      <c r="AC45" s="180" t="s">
        <v>7</v>
      </c>
      <c r="AD45" s="181"/>
      <c r="AE45" s="32"/>
      <c r="AF45" s="182" t="str">
        <f>IF(AB46="","",8000*AB46)</f>
        <v/>
      </c>
      <c r="AG45" s="182"/>
      <c r="AH45" s="182"/>
      <c r="AI45" s="15" t="s">
        <v>3</v>
      </c>
      <c r="AJ45" s="41"/>
      <c r="AK45" s="42"/>
      <c r="AL45" s="42"/>
      <c r="AM45" s="15"/>
      <c r="AN45" s="134"/>
      <c r="AO45" s="135"/>
      <c r="AP45" s="135"/>
      <c r="AQ45" s="136"/>
      <c r="AR45" s="176"/>
      <c r="AS45" s="176"/>
      <c r="AT45" s="2"/>
    </row>
    <row r="46" spans="1:48" ht="15.75" customHeight="1" x14ac:dyDescent="0.2">
      <c r="A46" s="25"/>
      <c r="B46" s="128"/>
      <c r="C46" s="166"/>
      <c r="D46" s="111"/>
      <c r="E46" s="111"/>
      <c r="F46" s="112"/>
      <c r="G46" s="145"/>
      <c r="H46" s="146"/>
      <c r="I46" s="146"/>
      <c r="J46" s="146"/>
      <c r="K46" s="146"/>
      <c r="L46" s="147"/>
      <c r="M46" s="103" t="str">
        <f>IF(M44="","",DATEDIF(M44,G44,"Y"))</f>
        <v/>
      </c>
      <c r="N46" s="104"/>
      <c r="O46" s="104"/>
      <c r="P46" s="105"/>
      <c r="Q46" s="116"/>
      <c r="R46" s="117"/>
      <c r="S46" s="117"/>
      <c r="T46" s="118"/>
      <c r="U46" s="46"/>
      <c r="V46" s="2"/>
      <c r="W46" s="88"/>
      <c r="X46" s="180" t="s">
        <v>18</v>
      </c>
      <c r="Y46" s="181"/>
      <c r="Z46" s="32"/>
      <c r="AA46" s="2"/>
      <c r="AB46" s="88"/>
      <c r="AC46" s="180" t="s">
        <v>18</v>
      </c>
      <c r="AD46" s="181"/>
      <c r="AE46" s="183"/>
      <c r="AF46" s="184"/>
      <c r="AG46" s="184"/>
      <c r="AH46" s="184"/>
      <c r="AI46" s="185"/>
      <c r="AJ46" s="41"/>
      <c r="AK46" s="148" t="str">
        <f>IF(AF48="","",ROUNDDOWN(MIN(AF45,AF48),-3))</f>
        <v/>
      </c>
      <c r="AL46" s="148"/>
      <c r="AM46" s="15" t="s">
        <v>3</v>
      </c>
      <c r="AN46" s="134"/>
      <c r="AO46" s="135"/>
      <c r="AP46" s="135"/>
      <c r="AQ46" s="136"/>
      <c r="AR46" s="176"/>
      <c r="AS46" s="176"/>
      <c r="AT46" s="2"/>
    </row>
    <row r="47" spans="1:48" ht="15.75" customHeight="1" x14ac:dyDescent="0.2">
      <c r="A47" s="2"/>
      <c r="B47" s="128"/>
      <c r="C47" s="109" t="s">
        <v>12</v>
      </c>
      <c r="D47" s="110"/>
      <c r="E47" s="111"/>
      <c r="F47" s="112"/>
      <c r="G47" s="129" t="s">
        <v>80</v>
      </c>
      <c r="H47" s="130"/>
      <c r="I47" s="130"/>
      <c r="J47" s="130"/>
      <c r="K47" s="130"/>
      <c r="L47" s="131"/>
      <c r="M47" s="84"/>
      <c r="N47" s="62"/>
      <c r="O47" s="62"/>
      <c r="P47" s="85"/>
      <c r="Q47" s="119"/>
      <c r="R47" s="120"/>
      <c r="S47" s="120"/>
      <c r="T47" s="121"/>
      <c r="U47" s="47"/>
      <c r="V47" s="48"/>
      <c r="W47" s="48"/>
      <c r="X47" s="48"/>
      <c r="Y47" s="49"/>
      <c r="Z47" s="32"/>
      <c r="AA47" s="2"/>
      <c r="AB47" s="2"/>
      <c r="AC47" s="2"/>
      <c r="AD47" s="15"/>
      <c r="AE47" s="50"/>
      <c r="AF47" s="132" t="s">
        <v>39</v>
      </c>
      <c r="AG47" s="132"/>
      <c r="AH47" s="132"/>
      <c r="AI47" s="133"/>
      <c r="AK47" s="42"/>
      <c r="AL47" s="42"/>
      <c r="AM47" s="15"/>
      <c r="AN47" s="134"/>
      <c r="AO47" s="135"/>
      <c r="AP47" s="135"/>
      <c r="AQ47" s="136"/>
      <c r="AR47" s="176"/>
      <c r="AS47" s="176"/>
      <c r="AT47" s="2"/>
    </row>
    <row r="48" spans="1:48" ht="14" customHeight="1" x14ac:dyDescent="0.2">
      <c r="A48" s="2"/>
      <c r="B48" s="128"/>
      <c r="C48" s="140"/>
      <c r="D48" s="141"/>
      <c r="E48" s="51"/>
      <c r="F48" s="52"/>
      <c r="G48" s="142"/>
      <c r="H48" s="143"/>
      <c r="I48" s="143"/>
      <c r="J48" s="143"/>
      <c r="K48" s="143"/>
      <c r="L48" s="144"/>
      <c r="M48" s="32"/>
      <c r="N48" s="2" t="str">
        <f>IF(G48="","",DATEDIF(G48,$M$29,"m")+1)</f>
        <v/>
      </c>
      <c r="O48" s="2" t="s">
        <v>19</v>
      </c>
      <c r="P48" s="37"/>
      <c r="Q48" s="122"/>
      <c r="R48" s="123"/>
      <c r="S48" s="123"/>
      <c r="T48" s="124"/>
      <c r="U48" s="53" t="s">
        <v>21</v>
      </c>
      <c r="V48" s="54"/>
      <c r="W48" s="54"/>
      <c r="X48" s="54"/>
      <c r="Y48" s="55"/>
      <c r="Z48" s="41"/>
      <c r="AA48" s="42"/>
      <c r="AB48" s="42"/>
      <c r="AC48" s="42"/>
      <c r="AD48" s="15"/>
      <c r="AE48" s="32"/>
      <c r="AF48" s="148" t="str">
        <f>IF(AA44="","",ROUNDDOWN(AA44/2,0))</f>
        <v/>
      </c>
      <c r="AG48" s="148"/>
      <c r="AH48" s="148"/>
      <c r="AI48" s="15" t="s">
        <v>3</v>
      </c>
      <c r="AJ48" s="41"/>
      <c r="AK48" s="42"/>
      <c r="AL48" s="42"/>
      <c r="AM48" s="15"/>
      <c r="AN48" s="134"/>
      <c r="AO48" s="135"/>
      <c r="AP48" s="135"/>
      <c r="AQ48" s="136"/>
      <c r="AR48" s="176"/>
      <c r="AS48" s="176"/>
      <c r="AT48" s="2"/>
    </row>
    <row r="49" spans="1:47" ht="15.75" customHeight="1" x14ac:dyDescent="0.2">
      <c r="A49" s="2"/>
      <c r="B49" s="128"/>
      <c r="C49" s="149" t="s">
        <v>20</v>
      </c>
      <c r="D49" s="150"/>
      <c r="E49" s="151"/>
      <c r="F49" s="152"/>
      <c r="G49" s="142"/>
      <c r="H49" s="143"/>
      <c r="I49" s="143"/>
      <c r="J49" s="143"/>
      <c r="K49" s="143"/>
      <c r="L49" s="144"/>
      <c r="M49" s="57" t="str">
        <f>IF(G48="","",IF($X$19="✔","（翌月払いのため",""))</f>
        <v/>
      </c>
      <c r="N49" s="2"/>
      <c r="O49" s="2"/>
      <c r="P49" s="37"/>
      <c r="Q49" s="122"/>
      <c r="R49" s="123"/>
      <c r="S49" s="123"/>
      <c r="T49" s="124"/>
      <c r="U49" s="153"/>
      <c r="V49" s="154"/>
      <c r="W49" s="154"/>
      <c r="X49" s="154"/>
      <c r="Y49" s="155"/>
      <c r="Z49" s="41"/>
      <c r="AA49" s="42"/>
      <c r="AB49" s="42"/>
      <c r="AC49" s="42"/>
      <c r="AD49" s="15"/>
      <c r="AE49" s="32"/>
      <c r="AF49" s="56"/>
      <c r="AG49" s="57"/>
      <c r="AH49" s="57"/>
      <c r="AI49" s="15"/>
      <c r="AJ49" s="41"/>
      <c r="AK49" s="42"/>
      <c r="AL49" s="42"/>
      <c r="AM49" s="15"/>
      <c r="AN49" s="134"/>
      <c r="AO49" s="135"/>
      <c r="AP49" s="135"/>
      <c r="AQ49" s="136"/>
      <c r="AR49" s="176"/>
      <c r="AS49" s="176"/>
      <c r="AT49" s="2"/>
    </row>
    <row r="50" spans="1:47" ht="15.75" customHeight="1" x14ac:dyDescent="0.2">
      <c r="A50" s="2"/>
      <c r="B50" s="128"/>
      <c r="C50" s="159" t="s">
        <v>23</v>
      </c>
      <c r="D50" s="160"/>
      <c r="E50" s="161" t="s">
        <v>17</v>
      </c>
      <c r="F50" s="162"/>
      <c r="G50" s="145"/>
      <c r="H50" s="146"/>
      <c r="I50" s="146"/>
      <c r="J50" s="146"/>
      <c r="K50" s="146"/>
      <c r="L50" s="147"/>
      <c r="M50" s="86"/>
      <c r="N50" s="87" t="str">
        <f>IF(G48="","",IF($X$19="✔",N48-1,""))</f>
        <v/>
      </c>
      <c r="O50" s="43" t="str">
        <f>IF(G48="","",IF($X$19="✔","か月）",""))</f>
        <v/>
      </c>
      <c r="P50" s="44"/>
      <c r="Q50" s="125"/>
      <c r="R50" s="126"/>
      <c r="S50" s="126"/>
      <c r="T50" s="127"/>
      <c r="U50" s="156"/>
      <c r="V50" s="157"/>
      <c r="W50" s="157"/>
      <c r="X50" s="157"/>
      <c r="Y50" s="158"/>
      <c r="Z50" s="58"/>
      <c r="AA50" s="59"/>
      <c r="AB50" s="59"/>
      <c r="AC50" s="59"/>
      <c r="AD50" s="13"/>
      <c r="AE50" s="21"/>
      <c r="AF50" s="12"/>
      <c r="AG50" s="12"/>
      <c r="AH50" s="12"/>
      <c r="AI50" s="13"/>
      <c r="AJ50" s="58"/>
      <c r="AK50" s="59"/>
      <c r="AL50" s="59"/>
      <c r="AM50" s="13"/>
      <c r="AN50" s="137"/>
      <c r="AO50" s="138"/>
      <c r="AP50" s="138"/>
      <c r="AQ50" s="139"/>
      <c r="AR50" s="176"/>
      <c r="AS50" s="176"/>
      <c r="AT50" s="2"/>
    </row>
    <row r="51" spans="1:47" ht="15.75" customHeight="1" x14ac:dyDescent="0.2">
      <c r="A51" s="2"/>
      <c r="B51" s="128">
        <v>3</v>
      </c>
      <c r="C51" s="163"/>
      <c r="D51" s="164"/>
      <c r="E51" s="164"/>
      <c r="F51" s="165"/>
      <c r="G51" s="167" t="s">
        <v>8</v>
      </c>
      <c r="H51" s="168"/>
      <c r="I51" s="168"/>
      <c r="J51" s="168"/>
      <c r="K51" s="168"/>
      <c r="L51" s="169"/>
      <c r="M51" s="106" t="s">
        <v>61</v>
      </c>
      <c r="N51" s="107"/>
      <c r="O51" s="107"/>
      <c r="P51" s="108"/>
      <c r="Q51" s="113" t="s">
        <v>40</v>
      </c>
      <c r="R51" s="114"/>
      <c r="S51" s="114"/>
      <c r="T51" s="115"/>
      <c r="U51" s="170"/>
      <c r="V51" s="171"/>
      <c r="W51" s="171"/>
      <c r="X51" s="171"/>
      <c r="Y51" s="172"/>
      <c r="Z51" s="8"/>
      <c r="AA51" s="9"/>
      <c r="AB51" s="9"/>
      <c r="AC51" s="9"/>
      <c r="AD51" s="30"/>
      <c r="AE51" s="33"/>
      <c r="AF51" s="9"/>
      <c r="AG51" s="34"/>
      <c r="AH51" s="9"/>
      <c r="AI51" s="30"/>
      <c r="AJ51" s="35"/>
      <c r="AK51" s="36"/>
      <c r="AL51" s="36"/>
      <c r="AM51" s="30"/>
      <c r="AN51" s="173"/>
      <c r="AO51" s="174"/>
      <c r="AP51" s="174"/>
      <c r="AQ51" s="175"/>
      <c r="AR51" s="176"/>
      <c r="AS51" s="176"/>
      <c r="AT51" s="2"/>
    </row>
    <row r="52" spans="1:47" ht="15.75" customHeight="1" x14ac:dyDescent="0.2">
      <c r="A52" s="2"/>
      <c r="B52" s="128"/>
      <c r="C52" s="166"/>
      <c r="D52" s="111"/>
      <c r="E52" s="111"/>
      <c r="F52" s="112"/>
      <c r="G52" s="142"/>
      <c r="H52" s="143"/>
      <c r="I52" s="143"/>
      <c r="J52" s="143"/>
      <c r="K52" s="143"/>
      <c r="L52" s="144"/>
      <c r="M52" s="97"/>
      <c r="N52" s="98"/>
      <c r="O52" s="98"/>
      <c r="P52" s="99"/>
      <c r="Q52" s="116"/>
      <c r="R52" s="117"/>
      <c r="S52" s="117"/>
      <c r="T52" s="118"/>
      <c r="U52" s="38"/>
      <c r="V52" s="177" t="str">
        <f>IF(V53="","",V53*W54)</f>
        <v/>
      </c>
      <c r="W52" s="177"/>
      <c r="X52" s="177"/>
      <c r="Y52" s="15" t="s">
        <v>3</v>
      </c>
      <c r="Z52" s="32"/>
      <c r="AA52" s="178" t="str">
        <f>IF(AA53="","",AA53*AB54)</f>
        <v/>
      </c>
      <c r="AB52" s="178"/>
      <c r="AC52" s="178"/>
      <c r="AD52" s="15" t="s">
        <v>3</v>
      </c>
      <c r="AE52" s="39"/>
      <c r="AF52" s="2" t="s">
        <v>84</v>
      </c>
      <c r="AG52" s="40"/>
      <c r="AH52" s="2"/>
      <c r="AI52" s="15"/>
      <c r="AJ52" s="41"/>
      <c r="AK52" s="42"/>
      <c r="AL52" s="42"/>
      <c r="AM52" s="15"/>
      <c r="AN52" s="134"/>
      <c r="AO52" s="135"/>
      <c r="AP52" s="135"/>
      <c r="AQ52" s="136"/>
      <c r="AR52" s="176"/>
      <c r="AS52" s="176"/>
      <c r="AT52" s="2"/>
      <c r="AU52" s="4">
        <f>YEAR($AU$1)*12+MONTH($AU$1)-YEAR(G52)*12-MONTH(G52)
-IF(DAY(G52+1)=1,IF(DAY($AU$1+1)&gt;1,1),IF(AND(DAY($AU$1+1)&gt;1,
 DAY($AU$1)&lt;DAY(G52)),1))</f>
        <v>1520</v>
      </c>
    </row>
    <row r="53" spans="1:47" ht="15.75" customHeight="1" x14ac:dyDescent="0.2">
      <c r="A53" s="2"/>
      <c r="B53" s="128"/>
      <c r="C53" s="166"/>
      <c r="D53" s="111"/>
      <c r="E53" s="111"/>
      <c r="F53" s="112"/>
      <c r="G53" s="142"/>
      <c r="H53" s="143"/>
      <c r="I53" s="143"/>
      <c r="J53" s="143"/>
      <c r="K53" s="143"/>
      <c r="L53" s="144"/>
      <c r="M53" s="100" t="s">
        <v>63</v>
      </c>
      <c r="N53" s="101"/>
      <c r="O53" s="101"/>
      <c r="P53" s="102"/>
      <c r="Q53" s="116"/>
      <c r="R53" s="117"/>
      <c r="S53" s="117"/>
      <c r="T53" s="118"/>
      <c r="U53" s="45" t="s">
        <v>6</v>
      </c>
      <c r="V53" s="179"/>
      <c r="W53" s="179"/>
      <c r="X53" s="180" t="s">
        <v>7</v>
      </c>
      <c r="Y53" s="181"/>
      <c r="Z53" s="32" t="s">
        <v>4</v>
      </c>
      <c r="AA53" s="179"/>
      <c r="AB53" s="179"/>
      <c r="AC53" s="180" t="s">
        <v>7</v>
      </c>
      <c r="AD53" s="181"/>
      <c r="AE53" s="32"/>
      <c r="AF53" s="182" t="str">
        <f>IF(AB54="","",8000*AB54)</f>
        <v/>
      </c>
      <c r="AG53" s="182"/>
      <c r="AH53" s="182"/>
      <c r="AI53" s="15" t="s">
        <v>3</v>
      </c>
      <c r="AJ53" s="41"/>
      <c r="AK53" s="42"/>
      <c r="AL53" s="42"/>
      <c r="AM53" s="15"/>
      <c r="AN53" s="134"/>
      <c r="AO53" s="135"/>
      <c r="AP53" s="135"/>
      <c r="AQ53" s="136"/>
      <c r="AR53" s="176"/>
      <c r="AS53" s="176"/>
      <c r="AT53" s="2"/>
    </row>
    <row r="54" spans="1:47" ht="15.75" customHeight="1" x14ac:dyDescent="0.2">
      <c r="A54" s="25"/>
      <c r="B54" s="128"/>
      <c r="C54" s="166"/>
      <c r="D54" s="111"/>
      <c r="E54" s="111"/>
      <c r="F54" s="112"/>
      <c r="G54" s="145"/>
      <c r="H54" s="146"/>
      <c r="I54" s="146"/>
      <c r="J54" s="146"/>
      <c r="K54" s="146"/>
      <c r="L54" s="147"/>
      <c r="M54" s="103" t="str">
        <f>IF(M52="","",DATEDIF(M52,G52,"Y"))</f>
        <v/>
      </c>
      <c r="N54" s="104"/>
      <c r="O54" s="104"/>
      <c r="P54" s="105"/>
      <c r="Q54" s="116"/>
      <c r="R54" s="117"/>
      <c r="S54" s="117"/>
      <c r="T54" s="118"/>
      <c r="U54" s="46"/>
      <c r="V54" s="2"/>
      <c r="W54" s="88"/>
      <c r="X54" s="180" t="s">
        <v>18</v>
      </c>
      <c r="Y54" s="181"/>
      <c r="Z54" s="32"/>
      <c r="AA54" s="2"/>
      <c r="AB54" s="88"/>
      <c r="AC54" s="180" t="s">
        <v>18</v>
      </c>
      <c r="AD54" s="181"/>
      <c r="AE54" s="183"/>
      <c r="AF54" s="184"/>
      <c r="AG54" s="184"/>
      <c r="AH54" s="184"/>
      <c r="AI54" s="185"/>
      <c r="AJ54" s="41"/>
      <c r="AK54" s="148" t="str">
        <f>IF(AF56="","",ROUNDDOWN(MIN(AF53,AF56),-3))</f>
        <v/>
      </c>
      <c r="AL54" s="148"/>
      <c r="AM54" s="15" t="s">
        <v>3</v>
      </c>
      <c r="AN54" s="134"/>
      <c r="AO54" s="135"/>
      <c r="AP54" s="135"/>
      <c r="AQ54" s="136"/>
      <c r="AR54" s="176"/>
      <c r="AS54" s="176"/>
      <c r="AT54" s="2"/>
    </row>
    <row r="55" spans="1:47" ht="15.75" customHeight="1" x14ac:dyDescent="0.2">
      <c r="A55" s="2"/>
      <c r="B55" s="128"/>
      <c r="C55" s="109" t="s">
        <v>12</v>
      </c>
      <c r="D55" s="110"/>
      <c r="E55" s="111"/>
      <c r="F55" s="112"/>
      <c r="G55" s="129" t="s">
        <v>80</v>
      </c>
      <c r="H55" s="130"/>
      <c r="I55" s="130"/>
      <c r="J55" s="130"/>
      <c r="K55" s="130"/>
      <c r="L55" s="131"/>
      <c r="M55" s="84"/>
      <c r="N55" s="62"/>
      <c r="O55" s="62"/>
      <c r="P55" s="85"/>
      <c r="Q55" s="119"/>
      <c r="R55" s="120"/>
      <c r="S55" s="120"/>
      <c r="T55" s="121"/>
      <c r="U55" s="47"/>
      <c r="V55" s="48"/>
      <c r="W55" s="48"/>
      <c r="X55" s="48"/>
      <c r="Y55" s="49"/>
      <c r="Z55" s="32"/>
      <c r="AA55" s="2"/>
      <c r="AB55" s="2"/>
      <c r="AC55" s="2"/>
      <c r="AD55" s="15"/>
      <c r="AE55" s="50"/>
      <c r="AF55" s="132" t="s">
        <v>39</v>
      </c>
      <c r="AG55" s="132"/>
      <c r="AH55" s="132"/>
      <c r="AI55" s="133"/>
      <c r="AK55" s="42"/>
      <c r="AL55" s="42"/>
      <c r="AM55" s="15"/>
      <c r="AN55" s="134"/>
      <c r="AO55" s="135"/>
      <c r="AP55" s="135"/>
      <c r="AQ55" s="136"/>
      <c r="AR55" s="176"/>
      <c r="AS55" s="176"/>
      <c r="AT55" s="2"/>
    </row>
    <row r="56" spans="1:47" ht="14" customHeight="1" x14ac:dyDescent="0.2">
      <c r="A56" s="2"/>
      <c r="B56" s="128"/>
      <c r="C56" s="140"/>
      <c r="D56" s="141"/>
      <c r="E56" s="51"/>
      <c r="F56" s="52"/>
      <c r="G56" s="142"/>
      <c r="H56" s="143"/>
      <c r="I56" s="143"/>
      <c r="J56" s="143"/>
      <c r="K56" s="143"/>
      <c r="L56" s="144"/>
      <c r="M56" s="32"/>
      <c r="N56" s="2" t="str">
        <f>IF(G56="","",DATEDIF(G56,$M$29,"m")+1)</f>
        <v/>
      </c>
      <c r="O56" s="2" t="s">
        <v>19</v>
      </c>
      <c r="P56" s="37"/>
      <c r="Q56" s="122"/>
      <c r="R56" s="123"/>
      <c r="S56" s="123"/>
      <c r="T56" s="124"/>
      <c r="U56" s="53" t="s">
        <v>21</v>
      </c>
      <c r="V56" s="54"/>
      <c r="W56" s="54"/>
      <c r="X56" s="54"/>
      <c r="Y56" s="55"/>
      <c r="Z56" s="41"/>
      <c r="AA56" s="42"/>
      <c r="AB56" s="42"/>
      <c r="AC56" s="42"/>
      <c r="AD56" s="15"/>
      <c r="AE56" s="32"/>
      <c r="AF56" s="148" t="str">
        <f>IF(AA52="","",ROUNDDOWN(AA52/2,0))</f>
        <v/>
      </c>
      <c r="AG56" s="148"/>
      <c r="AH56" s="148"/>
      <c r="AI56" s="15" t="s">
        <v>3</v>
      </c>
      <c r="AJ56" s="41"/>
      <c r="AK56" s="42"/>
      <c r="AL56" s="42"/>
      <c r="AM56" s="15"/>
      <c r="AN56" s="134"/>
      <c r="AO56" s="135"/>
      <c r="AP56" s="135"/>
      <c r="AQ56" s="136"/>
      <c r="AR56" s="176"/>
      <c r="AS56" s="176"/>
      <c r="AT56" s="2"/>
    </row>
    <row r="57" spans="1:47" ht="15.75" customHeight="1" x14ac:dyDescent="0.2">
      <c r="A57" s="2"/>
      <c r="B57" s="128"/>
      <c r="C57" s="149" t="s">
        <v>20</v>
      </c>
      <c r="D57" s="150"/>
      <c r="E57" s="151"/>
      <c r="F57" s="152"/>
      <c r="G57" s="142"/>
      <c r="H57" s="143"/>
      <c r="I57" s="143"/>
      <c r="J57" s="143"/>
      <c r="K57" s="143"/>
      <c r="L57" s="144"/>
      <c r="M57" s="57" t="str">
        <f>IF(G56="","",IF($X$19="✔","（翌月払いのため",""))</f>
        <v/>
      </c>
      <c r="N57" s="2"/>
      <c r="O57" s="2"/>
      <c r="P57" s="37"/>
      <c r="Q57" s="122"/>
      <c r="R57" s="123"/>
      <c r="S57" s="123"/>
      <c r="T57" s="124"/>
      <c r="U57" s="153"/>
      <c r="V57" s="154"/>
      <c r="W57" s="154"/>
      <c r="X57" s="154"/>
      <c r="Y57" s="155"/>
      <c r="Z57" s="41"/>
      <c r="AA57" s="42"/>
      <c r="AB57" s="42"/>
      <c r="AC57" s="42"/>
      <c r="AD57" s="15"/>
      <c r="AE57" s="32"/>
      <c r="AF57" s="56"/>
      <c r="AG57" s="57"/>
      <c r="AH57" s="57"/>
      <c r="AI57" s="15"/>
      <c r="AJ57" s="41"/>
      <c r="AK57" s="42"/>
      <c r="AL57" s="42"/>
      <c r="AM57" s="15"/>
      <c r="AN57" s="134"/>
      <c r="AO57" s="135"/>
      <c r="AP57" s="135"/>
      <c r="AQ57" s="136"/>
      <c r="AR57" s="176"/>
      <c r="AS57" s="176"/>
      <c r="AT57" s="2"/>
    </row>
    <row r="58" spans="1:47" ht="15.75" customHeight="1" x14ac:dyDescent="0.2">
      <c r="A58" s="2"/>
      <c r="B58" s="128"/>
      <c r="C58" s="159" t="s">
        <v>23</v>
      </c>
      <c r="D58" s="160"/>
      <c r="E58" s="161" t="s">
        <v>17</v>
      </c>
      <c r="F58" s="162"/>
      <c r="G58" s="145"/>
      <c r="H58" s="146"/>
      <c r="I58" s="146"/>
      <c r="J58" s="146"/>
      <c r="K58" s="146"/>
      <c r="L58" s="147"/>
      <c r="M58" s="86"/>
      <c r="N58" s="87" t="str">
        <f>IF(G56="","",IF($X$19="✔",N56-1,""))</f>
        <v/>
      </c>
      <c r="O58" s="43" t="str">
        <f>IF(G56="","",IF($X$19="✔","か月）",""))</f>
        <v/>
      </c>
      <c r="P58" s="44"/>
      <c r="Q58" s="125"/>
      <c r="R58" s="126"/>
      <c r="S58" s="126"/>
      <c r="T58" s="127"/>
      <c r="U58" s="156"/>
      <c r="V58" s="157"/>
      <c r="W58" s="157"/>
      <c r="X58" s="157"/>
      <c r="Y58" s="158"/>
      <c r="Z58" s="58"/>
      <c r="AA58" s="59"/>
      <c r="AB58" s="59"/>
      <c r="AC58" s="59"/>
      <c r="AD58" s="13"/>
      <c r="AE58" s="21"/>
      <c r="AF58" s="12"/>
      <c r="AG58" s="12"/>
      <c r="AH58" s="12"/>
      <c r="AI58" s="13"/>
      <c r="AJ58" s="58"/>
      <c r="AK58" s="59"/>
      <c r="AL58" s="59"/>
      <c r="AM58" s="13"/>
      <c r="AN58" s="137"/>
      <c r="AO58" s="138"/>
      <c r="AP58" s="138"/>
      <c r="AQ58" s="139"/>
      <c r="AR58" s="176"/>
      <c r="AS58" s="176"/>
      <c r="AT58" s="2"/>
    </row>
    <row r="59" spans="1:47" ht="15.75" customHeight="1" x14ac:dyDescent="0.2">
      <c r="A59" s="2"/>
      <c r="B59" s="128">
        <v>4</v>
      </c>
      <c r="C59" s="163"/>
      <c r="D59" s="164"/>
      <c r="E59" s="164"/>
      <c r="F59" s="165"/>
      <c r="G59" s="167" t="s">
        <v>8</v>
      </c>
      <c r="H59" s="168"/>
      <c r="I59" s="168"/>
      <c r="J59" s="168"/>
      <c r="K59" s="168"/>
      <c r="L59" s="169"/>
      <c r="M59" s="106" t="s">
        <v>61</v>
      </c>
      <c r="N59" s="107"/>
      <c r="O59" s="107"/>
      <c r="P59" s="108"/>
      <c r="Q59" s="113" t="s">
        <v>40</v>
      </c>
      <c r="R59" s="114"/>
      <c r="S59" s="114"/>
      <c r="T59" s="115"/>
      <c r="U59" s="170"/>
      <c r="V59" s="171"/>
      <c r="W59" s="171"/>
      <c r="X59" s="171"/>
      <c r="Y59" s="172"/>
      <c r="Z59" s="8"/>
      <c r="AA59" s="9"/>
      <c r="AB59" s="9"/>
      <c r="AC59" s="9"/>
      <c r="AD59" s="30"/>
      <c r="AE59" s="33"/>
      <c r="AF59" s="9"/>
      <c r="AG59" s="34"/>
      <c r="AH59" s="9"/>
      <c r="AI59" s="30"/>
      <c r="AJ59" s="35"/>
      <c r="AK59" s="36"/>
      <c r="AL59" s="36"/>
      <c r="AM59" s="30"/>
      <c r="AN59" s="173"/>
      <c r="AO59" s="174"/>
      <c r="AP59" s="174"/>
      <c r="AQ59" s="175"/>
      <c r="AR59" s="176"/>
      <c r="AS59" s="176"/>
      <c r="AT59" s="2"/>
    </row>
    <row r="60" spans="1:47" ht="15.75" customHeight="1" x14ac:dyDescent="0.2">
      <c r="A60" s="2"/>
      <c r="B60" s="128"/>
      <c r="C60" s="166"/>
      <c r="D60" s="111"/>
      <c r="E60" s="111"/>
      <c r="F60" s="112"/>
      <c r="G60" s="142"/>
      <c r="H60" s="143"/>
      <c r="I60" s="143"/>
      <c r="J60" s="143"/>
      <c r="K60" s="143"/>
      <c r="L60" s="144"/>
      <c r="M60" s="97"/>
      <c r="N60" s="98"/>
      <c r="O60" s="98"/>
      <c r="P60" s="99"/>
      <c r="Q60" s="116"/>
      <c r="R60" s="117"/>
      <c r="S60" s="117"/>
      <c r="T60" s="118"/>
      <c r="U60" s="38"/>
      <c r="V60" s="177" t="str">
        <f>IF(V61="","",V61*W62)</f>
        <v/>
      </c>
      <c r="W60" s="177"/>
      <c r="X60" s="177"/>
      <c r="Y60" s="15" t="s">
        <v>3</v>
      </c>
      <c r="Z60" s="32"/>
      <c r="AA60" s="178" t="str">
        <f>IF(AA61="","",AA61*AB62)</f>
        <v/>
      </c>
      <c r="AB60" s="178"/>
      <c r="AC60" s="178"/>
      <c r="AD60" s="15" t="s">
        <v>3</v>
      </c>
      <c r="AE60" s="39"/>
      <c r="AF60" s="2" t="s">
        <v>84</v>
      </c>
      <c r="AG60" s="40"/>
      <c r="AH60" s="2"/>
      <c r="AI60" s="15"/>
      <c r="AJ60" s="41"/>
      <c r="AK60" s="42"/>
      <c r="AL60" s="42"/>
      <c r="AM60" s="15"/>
      <c r="AN60" s="134"/>
      <c r="AO60" s="135"/>
      <c r="AP60" s="135"/>
      <c r="AQ60" s="136"/>
      <c r="AR60" s="176"/>
      <c r="AS60" s="176"/>
      <c r="AT60" s="2"/>
      <c r="AU60" s="4">
        <f>YEAR($AU$1)*12+MONTH($AU$1)-YEAR(G60)*12-MONTH(G60)
-IF(DAY(G60+1)=1,IF(DAY($AU$1+1)&gt;1,1),IF(AND(DAY($AU$1+1)&gt;1,
 DAY($AU$1)&lt;DAY(G60)),1))</f>
        <v>1520</v>
      </c>
    </row>
    <row r="61" spans="1:47" ht="15.75" customHeight="1" x14ac:dyDescent="0.2">
      <c r="A61" s="2"/>
      <c r="B61" s="128"/>
      <c r="C61" s="166"/>
      <c r="D61" s="111"/>
      <c r="E61" s="111"/>
      <c r="F61" s="112"/>
      <c r="G61" s="142"/>
      <c r="H61" s="143"/>
      <c r="I61" s="143"/>
      <c r="J61" s="143"/>
      <c r="K61" s="143"/>
      <c r="L61" s="144"/>
      <c r="M61" s="100" t="s">
        <v>63</v>
      </c>
      <c r="N61" s="101"/>
      <c r="O61" s="101"/>
      <c r="P61" s="102"/>
      <c r="Q61" s="116"/>
      <c r="R61" s="117"/>
      <c r="S61" s="117"/>
      <c r="T61" s="118"/>
      <c r="U61" s="45" t="s">
        <v>6</v>
      </c>
      <c r="V61" s="179"/>
      <c r="W61" s="179"/>
      <c r="X61" s="180" t="s">
        <v>7</v>
      </c>
      <c r="Y61" s="181"/>
      <c r="Z61" s="32" t="s">
        <v>4</v>
      </c>
      <c r="AA61" s="179"/>
      <c r="AB61" s="179"/>
      <c r="AC61" s="180" t="s">
        <v>7</v>
      </c>
      <c r="AD61" s="181"/>
      <c r="AE61" s="32"/>
      <c r="AF61" s="182" t="str">
        <f>IF(AB62="","",8000*AB62)</f>
        <v/>
      </c>
      <c r="AG61" s="182"/>
      <c r="AH61" s="182"/>
      <c r="AI61" s="15" t="s">
        <v>3</v>
      </c>
      <c r="AJ61" s="41"/>
      <c r="AK61" s="42"/>
      <c r="AL61" s="42"/>
      <c r="AM61" s="15"/>
      <c r="AN61" s="134"/>
      <c r="AO61" s="135"/>
      <c r="AP61" s="135"/>
      <c r="AQ61" s="136"/>
      <c r="AR61" s="176"/>
      <c r="AS61" s="176"/>
      <c r="AT61" s="2"/>
    </row>
    <row r="62" spans="1:47" ht="15.75" customHeight="1" x14ac:dyDescent="0.2">
      <c r="A62" s="25"/>
      <c r="B62" s="128"/>
      <c r="C62" s="166"/>
      <c r="D62" s="111"/>
      <c r="E62" s="111"/>
      <c r="F62" s="112"/>
      <c r="G62" s="145"/>
      <c r="H62" s="146"/>
      <c r="I62" s="146"/>
      <c r="J62" s="146"/>
      <c r="K62" s="146"/>
      <c r="L62" s="147"/>
      <c r="M62" s="103" t="str">
        <f>IF(M60="","",DATEDIF(M60,G60,"Y"))</f>
        <v/>
      </c>
      <c r="N62" s="104"/>
      <c r="O62" s="104"/>
      <c r="P62" s="105"/>
      <c r="Q62" s="116"/>
      <c r="R62" s="117"/>
      <c r="S62" s="117"/>
      <c r="T62" s="118"/>
      <c r="U62" s="46"/>
      <c r="V62" s="2"/>
      <c r="W62" s="88"/>
      <c r="X62" s="180" t="s">
        <v>18</v>
      </c>
      <c r="Y62" s="181"/>
      <c r="Z62" s="32"/>
      <c r="AA62" s="2"/>
      <c r="AB62" s="88"/>
      <c r="AC62" s="180" t="s">
        <v>18</v>
      </c>
      <c r="AD62" s="181"/>
      <c r="AE62" s="183"/>
      <c r="AF62" s="184"/>
      <c r="AG62" s="184"/>
      <c r="AH62" s="184"/>
      <c r="AI62" s="185"/>
      <c r="AJ62" s="41"/>
      <c r="AK62" s="148" t="str">
        <f>IF(AF64="","",ROUNDDOWN(MIN(AF61,AF64),-3))</f>
        <v/>
      </c>
      <c r="AL62" s="148"/>
      <c r="AM62" s="15" t="s">
        <v>3</v>
      </c>
      <c r="AN62" s="134"/>
      <c r="AO62" s="135"/>
      <c r="AP62" s="135"/>
      <c r="AQ62" s="136"/>
      <c r="AR62" s="176"/>
      <c r="AS62" s="176"/>
      <c r="AT62" s="2"/>
    </row>
    <row r="63" spans="1:47" ht="15.75" customHeight="1" x14ac:dyDescent="0.2">
      <c r="A63" s="2"/>
      <c r="B63" s="128"/>
      <c r="C63" s="109" t="s">
        <v>12</v>
      </c>
      <c r="D63" s="110"/>
      <c r="E63" s="111"/>
      <c r="F63" s="112"/>
      <c r="G63" s="129" t="s">
        <v>80</v>
      </c>
      <c r="H63" s="130"/>
      <c r="I63" s="130"/>
      <c r="J63" s="130"/>
      <c r="K63" s="130"/>
      <c r="L63" s="131"/>
      <c r="M63" s="84"/>
      <c r="N63" s="62"/>
      <c r="O63" s="62"/>
      <c r="P63" s="85"/>
      <c r="Q63" s="119"/>
      <c r="R63" s="120"/>
      <c r="S63" s="120"/>
      <c r="T63" s="121"/>
      <c r="U63" s="47"/>
      <c r="V63" s="48"/>
      <c r="W63" s="48"/>
      <c r="X63" s="48"/>
      <c r="Y63" s="49"/>
      <c r="Z63" s="32"/>
      <c r="AA63" s="2"/>
      <c r="AB63" s="2"/>
      <c r="AC63" s="2"/>
      <c r="AD63" s="15"/>
      <c r="AE63" s="50"/>
      <c r="AF63" s="132" t="s">
        <v>39</v>
      </c>
      <c r="AG63" s="132"/>
      <c r="AH63" s="132"/>
      <c r="AI63" s="133"/>
      <c r="AK63" s="42"/>
      <c r="AL63" s="42"/>
      <c r="AM63" s="15"/>
      <c r="AN63" s="134"/>
      <c r="AO63" s="135"/>
      <c r="AP63" s="135"/>
      <c r="AQ63" s="136"/>
      <c r="AR63" s="176"/>
      <c r="AS63" s="176"/>
      <c r="AT63" s="2"/>
    </row>
    <row r="64" spans="1:47" ht="14" customHeight="1" x14ac:dyDescent="0.2">
      <c r="A64" s="2"/>
      <c r="B64" s="128"/>
      <c r="C64" s="140"/>
      <c r="D64" s="141"/>
      <c r="E64" s="51"/>
      <c r="F64" s="52"/>
      <c r="G64" s="142"/>
      <c r="H64" s="143"/>
      <c r="I64" s="143"/>
      <c r="J64" s="143"/>
      <c r="K64" s="143"/>
      <c r="L64" s="144"/>
      <c r="M64" s="32"/>
      <c r="N64" s="2" t="str">
        <f>IF(G64="","",DATEDIF(G64,$M$29,"m")+1)</f>
        <v/>
      </c>
      <c r="O64" s="2" t="s">
        <v>19</v>
      </c>
      <c r="P64" s="37"/>
      <c r="Q64" s="122"/>
      <c r="R64" s="123"/>
      <c r="S64" s="123"/>
      <c r="T64" s="124"/>
      <c r="U64" s="53" t="s">
        <v>21</v>
      </c>
      <c r="V64" s="54"/>
      <c r="W64" s="54"/>
      <c r="X64" s="54"/>
      <c r="Y64" s="55"/>
      <c r="Z64" s="41"/>
      <c r="AA64" s="42"/>
      <c r="AB64" s="42"/>
      <c r="AC64" s="42"/>
      <c r="AD64" s="15"/>
      <c r="AE64" s="32"/>
      <c r="AF64" s="148" t="str">
        <f>IF(AA60="","",ROUNDDOWN(AA60/2,0))</f>
        <v/>
      </c>
      <c r="AG64" s="148"/>
      <c r="AH64" s="148"/>
      <c r="AI64" s="15" t="s">
        <v>3</v>
      </c>
      <c r="AJ64" s="41"/>
      <c r="AK64" s="42"/>
      <c r="AL64" s="42"/>
      <c r="AM64" s="15"/>
      <c r="AN64" s="134"/>
      <c r="AO64" s="135"/>
      <c r="AP64" s="135"/>
      <c r="AQ64" s="136"/>
      <c r="AR64" s="176"/>
      <c r="AS64" s="176"/>
      <c r="AT64" s="2"/>
    </row>
    <row r="65" spans="1:47" ht="15.75" customHeight="1" x14ac:dyDescent="0.2">
      <c r="A65" s="2"/>
      <c r="B65" s="128"/>
      <c r="C65" s="149" t="s">
        <v>20</v>
      </c>
      <c r="D65" s="150"/>
      <c r="E65" s="151"/>
      <c r="F65" s="152"/>
      <c r="G65" s="142"/>
      <c r="H65" s="143"/>
      <c r="I65" s="143"/>
      <c r="J65" s="143"/>
      <c r="K65" s="143"/>
      <c r="L65" s="144"/>
      <c r="M65" s="57" t="str">
        <f>IF(G64="","",IF($X$19="✔","（翌月払いのため",""))</f>
        <v/>
      </c>
      <c r="N65" s="2"/>
      <c r="O65" s="2"/>
      <c r="P65" s="37"/>
      <c r="Q65" s="122"/>
      <c r="R65" s="123"/>
      <c r="S65" s="123"/>
      <c r="T65" s="124"/>
      <c r="U65" s="153"/>
      <c r="V65" s="154"/>
      <c r="W65" s="154"/>
      <c r="X65" s="154"/>
      <c r="Y65" s="155"/>
      <c r="Z65" s="41"/>
      <c r="AA65" s="42"/>
      <c r="AB65" s="42"/>
      <c r="AC65" s="42"/>
      <c r="AD65" s="15"/>
      <c r="AE65" s="32"/>
      <c r="AF65" s="56"/>
      <c r="AG65" s="57"/>
      <c r="AH65" s="57"/>
      <c r="AI65" s="15"/>
      <c r="AJ65" s="41"/>
      <c r="AK65" s="42"/>
      <c r="AL65" s="42"/>
      <c r="AM65" s="15"/>
      <c r="AN65" s="134"/>
      <c r="AO65" s="135"/>
      <c r="AP65" s="135"/>
      <c r="AQ65" s="136"/>
      <c r="AR65" s="176"/>
      <c r="AS65" s="176"/>
      <c r="AT65" s="2"/>
    </row>
    <row r="66" spans="1:47" ht="15.75" customHeight="1" x14ac:dyDescent="0.2">
      <c r="A66" s="2"/>
      <c r="B66" s="128"/>
      <c r="C66" s="159" t="s">
        <v>23</v>
      </c>
      <c r="D66" s="160"/>
      <c r="E66" s="161" t="s">
        <v>17</v>
      </c>
      <c r="F66" s="162"/>
      <c r="G66" s="145"/>
      <c r="H66" s="146"/>
      <c r="I66" s="146"/>
      <c r="J66" s="146"/>
      <c r="K66" s="146"/>
      <c r="L66" s="147"/>
      <c r="M66" s="86"/>
      <c r="N66" s="87" t="str">
        <f>IF(G64="","",IF($X$19="✔",N64-1,""))</f>
        <v/>
      </c>
      <c r="O66" s="43" t="str">
        <f>IF(G64="","",IF($X$19="✔","か月）",""))</f>
        <v/>
      </c>
      <c r="P66" s="44"/>
      <c r="Q66" s="125"/>
      <c r="R66" s="126"/>
      <c r="S66" s="126"/>
      <c r="T66" s="127"/>
      <c r="U66" s="156"/>
      <c r="V66" s="157"/>
      <c r="W66" s="157"/>
      <c r="X66" s="157"/>
      <c r="Y66" s="158"/>
      <c r="Z66" s="58"/>
      <c r="AA66" s="59"/>
      <c r="AB66" s="59"/>
      <c r="AC66" s="59"/>
      <c r="AD66" s="13"/>
      <c r="AE66" s="21"/>
      <c r="AF66" s="12"/>
      <c r="AG66" s="12"/>
      <c r="AH66" s="12"/>
      <c r="AI66" s="13"/>
      <c r="AJ66" s="58"/>
      <c r="AK66" s="59"/>
      <c r="AL66" s="59"/>
      <c r="AM66" s="13"/>
      <c r="AN66" s="137"/>
      <c r="AO66" s="138"/>
      <c r="AP66" s="138"/>
      <c r="AQ66" s="139"/>
      <c r="AR66" s="176"/>
      <c r="AS66" s="176"/>
      <c r="AT66" s="2"/>
    </row>
    <row r="67" spans="1:47" ht="15.75" customHeight="1" x14ac:dyDescent="0.2">
      <c r="A67" s="2"/>
      <c r="B67" s="128">
        <v>5</v>
      </c>
      <c r="C67" s="163"/>
      <c r="D67" s="164"/>
      <c r="E67" s="164"/>
      <c r="F67" s="165"/>
      <c r="G67" s="167" t="s">
        <v>8</v>
      </c>
      <c r="H67" s="168"/>
      <c r="I67" s="168"/>
      <c r="J67" s="168"/>
      <c r="K67" s="168"/>
      <c r="L67" s="169"/>
      <c r="M67" s="106" t="s">
        <v>61</v>
      </c>
      <c r="N67" s="107"/>
      <c r="O67" s="107"/>
      <c r="P67" s="108"/>
      <c r="Q67" s="113" t="s">
        <v>40</v>
      </c>
      <c r="R67" s="114"/>
      <c r="S67" s="114"/>
      <c r="T67" s="115"/>
      <c r="U67" s="170"/>
      <c r="V67" s="171"/>
      <c r="W67" s="171"/>
      <c r="X67" s="171"/>
      <c r="Y67" s="172"/>
      <c r="Z67" s="8"/>
      <c r="AA67" s="9"/>
      <c r="AB67" s="9"/>
      <c r="AC67" s="9"/>
      <c r="AD67" s="30"/>
      <c r="AE67" s="33"/>
      <c r="AF67" s="9"/>
      <c r="AG67" s="34"/>
      <c r="AH67" s="9"/>
      <c r="AI67" s="30"/>
      <c r="AJ67" s="35"/>
      <c r="AK67" s="36"/>
      <c r="AL67" s="36"/>
      <c r="AM67" s="30"/>
      <c r="AN67" s="173"/>
      <c r="AO67" s="174"/>
      <c r="AP67" s="174"/>
      <c r="AQ67" s="175"/>
      <c r="AR67" s="176"/>
      <c r="AS67" s="176"/>
      <c r="AT67" s="2"/>
    </row>
    <row r="68" spans="1:47" ht="15.75" customHeight="1" x14ac:dyDescent="0.2">
      <c r="A68" s="2"/>
      <c r="B68" s="128"/>
      <c r="C68" s="166"/>
      <c r="D68" s="111"/>
      <c r="E68" s="111"/>
      <c r="F68" s="112"/>
      <c r="G68" s="142"/>
      <c r="H68" s="143"/>
      <c r="I68" s="143"/>
      <c r="J68" s="143"/>
      <c r="K68" s="143"/>
      <c r="L68" s="144"/>
      <c r="M68" s="97"/>
      <c r="N68" s="98"/>
      <c r="O68" s="98"/>
      <c r="P68" s="99"/>
      <c r="Q68" s="116"/>
      <c r="R68" s="117"/>
      <c r="S68" s="117"/>
      <c r="T68" s="118"/>
      <c r="U68" s="38"/>
      <c r="V68" s="177" t="str">
        <f>IF(V69="","",V69*W70)</f>
        <v/>
      </c>
      <c r="W68" s="177"/>
      <c r="X68" s="177"/>
      <c r="Y68" s="15" t="s">
        <v>3</v>
      </c>
      <c r="Z68" s="32"/>
      <c r="AA68" s="178" t="str">
        <f>IF(AA69="","",AA69*AB70)</f>
        <v/>
      </c>
      <c r="AB68" s="178"/>
      <c r="AC68" s="178"/>
      <c r="AD68" s="15" t="s">
        <v>3</v>
      </c>
      <c r="AE68" s="39"/>
      <c r="AF68" s="2" t="s">
        <v>84</v>
      </c>
      <c r="AG68" s="40"/>
      <c r="AH68" s="2"/>
      <c r="AI68" s="15"/>
      <c r="AJ68" s="41"/>
      <c r="AK68" s="42"/>
      <c r="AL68" s="42"/>
      <c r="AM68" s="15"/>
      <c r="AN68" s="134"/>
      <c r="AO68" s="135"/>
      <c r="AP68" s="135"/>
      <c r="AQ68" s="136"/>
      <c r="AR68" s="176"/>
      <c r="AS68" s="176"/>
      <c r="AT68" s="2"/>
      <c r="AU68" s="4">
        <f>YEAR($AU$1)*12+MONTH($AU$1)-YEAR(G68)*12-MONTH(G68)
-IF(DAY(G68+1)=1,IF(DAY($AU$1+1)&gt;1,1),IF(AND(DAY($AU$1+1)&gt;1,
 DAY($AU$1)&lt;DAY(G68)),1))</f>
        <v>1520</v>
      </c>
    </row>
    <row r="69" spans="1:47" ht="15.75" customHeight="1" x14ac:dyDescent="0.2">
      <c r="A69" s="2"/>
      <c r="B69" s="128"/>
      <c r="C69" s="166"/>
      <c r="D69" s="111"/>
      <c r="E69" s="111"/>
      <c r="F69" s="112"/>
      <c r="G69" s="142"/>
      <c r="H69" s="143"/>
      <c r="I69" s="143"/>
      <c r="J69" s="143"/>
      <c r="K69" s="143"/>
      <c r="L69" s="144"/>
      <c r="M69" s="100" t="s">
        <v>63</v>
      </c>
      <c r="N69" s="101"/>
      <c r="O69" s="101"/>
      <c r="P69" s="102"/>
      <c r="Q69" s="116"/>
      <c r="R69" s="117"/>
      <c r="S69" s="117"/>
      <c r="T69" s="118"/>
      <c r="U69" s="45" t="s">
        <v>6</v>
      </c>
      <c r="V69" s="179"/>
      <c r="W69" s="179"/>
      <c r="X69" s="180" t="s">
        <v>7</v>
      </c>
      <c r="Y69" s="181"/>
      <c r="Z69" s="32" t="s">
        <v>4</v>
      </c>
      <c r="AA69" s="179"/>
      <c r="AB69" s="179"/>
      <c r="AC69" s="180" t="s">
        <v>7</v>
      </c>
      <c r="AD69" s="181"/>
      <c r="AE69" s="32"/>
      <c r="AF69" s="182" t="str">
        <f>IF(AB70="","",8000*AB70)</f>
        <v/>
      </c>
      <c r="AG69" s="182"/>
      <c r="AH69" s="182"/>
      <c r="AI69" s="15" t="s">
        <v>3</v>
      </c>
      <c r="AJ69" s="41"/>
      <c r="AK69" s="42"/>
      <c r="AL69" s="42"/>
      <c r="AM69" s="15"/>
      <c r="AN69" s="134"/>
      <c r="AO69" s="135"/>
      <c r="AP69" s="135"/>
      <c r="AQ69" s="136"/>
      <c r="AR69" s="176"/>
      <c r="AS69" s="176"/>
      <c r="AT69" s="2"/>
    </row>
    <row r="70" spans="1:47" ht="15.75" customHeight="1" x14ac:dyDescent="0.2">
      <c r="A70" s="25"/>
      <c r="B70" s="128"/>
      <c r="C70" s="166"/>
      <c r="D70" s="111"/>
      <c r="E70" s="111"/>
      <c r="F70" s="112"/>
      <c r="G70" s="145"/>
      <c r="H70" s="146"/>
      <c r="I70" s="146"/>
      <c r="J70" s="146"/>
      <c r="K70" s="146"/>
      <c r="L70" s="147"/>
      <c r="M70" s="103" t="str">
        <f>IF(M68="","",DATEDIF(M68,G68,"Y"))</f>
        <v/>
      </c>
      <c r="N70" s="104"/>
      <c r="O70" s="104"/>
      <c r="P70" s="105"/>
      <c r="Q70" s="116"/>
      <c r="R70" s="117"/>
      <c r="S70" s="117"/>
      <c r="T70" s="118"/>
      <c r="U70" s="46"/>
      <c r="V70" s="2"/>
      <c r="W70" s="88"/>
      <c r="X70" s="180" t="s">
        <v>18</v>
      </c>
      <c r="Y70" s="181"/>
      <c r="Z70" s="32"/>
      <c r="AA70" s="2"/>
      <c r="AB70" s="88"/>
      <c r="AC70" s="180" t="s">
        <v>18</v>
      </c>
      <c r="AD70" s="181"/>
      <c r="AE70" s="183"/>
      <c r="AF70" s="184"/>
      <c r="AG70" s="184"/>
      <c r="AH70" s="184"/>
      <c r="AI70" s="185"/>
      <c r="AJ70" s="41"/>
      <c r="AK70" s="148" t="str">
        <f>IF(AF72="","",ROUNDDOWN(MIN(AF69,AF72),-3))</f>
        <v/>
      </c>
      <c r="AL70" s="148"/>
      <c r="AM70" s="15" t="s">
        <v>3</v>
      </c>
      <c r="AN70" s="134"/>
      <c r="AO70" s="135"/>
      <c r="AP70" s="135"/>
      <c r="AQ70" s="136"/>
      <c r="AR70" s="176"/>
      <c r="AS70" s="176"/>
      <c r="AT70" s="2"/>
    </row>
    <row r="71" spans="1:47" ht="15.75" customHeight="1" x14ac:dyDescent="0.2">
      <c r="A71" s="2"/>
      <c r="B71" s="128"/>
      <c r="C71" s="109" t="s">
        <v>12</v>
      </c>
      <c r="D71" s="110"/>
      <c r="E71" s="111"/>
      <c r="F71" s="112"/>
      <c r="G71" s="129" t="s">
        <v>80</v>
      </c>
      <c r="H71" s="130"/>
      <c r="I71" s="130"/>
      <c r="J71" s="130"/>
      <c r="K71" s="130"/>
      <c r="L71" s="131"/>
      <c r="M71" s="84"/>
      <c r="N71" s="62"/>
      <c r="O71" s="62"/>
      <c r="P71" s="85"/>
      <c r="Q71" s="119"/>
      <c r="R71" s="120"/>
      <c r="S71" s="120"/>
      <c r="T71" s="121"/>
      <c r="U71" s="47"/>
      <c r="V71" s="48"/>
      <c r="W71" s="48"/>
      <c r="X71" s="48"/>
      <c r="Y71" s="49"/>
      <c r="Z71" s="32"/>
      <c r="AA71" s="2"/>
      <c r="AB71" s="2"/>
      <c r="AC71" s="2"/>
      <c r="AD71" s="15"/>
      <c r="AE71" s="50"/>
      <c r="AF71" s="132" t="s">
        <v>39</v>
      </c>
      <c r="AG71" s="132"/>
      <c r="AH71" s="132"/>
      <c r="AI71" s="133"/>
      <c r="AK71" s="42"/>
      <c r="AL71" s="42"/>
      <c r="AM71" s="15"/>
      <c r="AN71" s="134"/>
      <c r="AO71" s="135"/>
      <c r="AP71" s="135"/>
      <c r="AQ71" s="136"/>
      <c r="AR71" s="176"/>
      <c r="AS71" s="176"/>
      <c r="AT71" s="2"/>
    </row>
    <row r="72" spans="1:47" ht="14" customHeight="1" x14ac:dyDescent="0.2">
      <c r="A72" s="2"/>
      <c r="B72" s="128"/>
      <c r="C72" s="140"/>
      <c r="D72" s="141"/>
      <c r="E72" s="51"/>
      <c r="F72" s="52"/>
      <c r="G72" s="142"/>
      <c r="H72" s="143"/>
      <c r="I72" s="143"/>
      <c r="J72" s="143"/>
      <c r="K72" s="143"/>
      <c r="L72" s="144"/>
      <c r="M72" s="32"/>
      <c r="N72" s="2" t="str">
        <f>IF(G72="","",DATEDIF(G72,$M$29,"m")+1)</f>
        <v/>
      </c>
      <c r="O72" s="2" t="s">
        <v>19</v>
      </c>
      <c r="P72" s="37"/>
      <c r="Q72" s="122"/>
      <c r="R72" s="123"/>
      <c r="S72" s="123"/>
      <c r="T72" s="124"/>
      <c r="U72" s="53" t="s">
        <v>21</v>
      </c>
      <c r="V72" s="54"/>
      <c r="W72" s="54"/>
      <c r="X72" s="54"/>
      <c r="Y72" s="55"/>
      <c r="Z72" s="41"/>
      <c r="AA72" s="42"/>
      <c r="AB72" s="42"/>
      <c r="AC72" s="42"/>
      <c r="AD72" s="15"/>
      <c r="AE72" s="32"/>
      <c r="AF72" s="148" t="str">
        <f>IF(AA68="","",ROUNDDOWN(AA68/2,0))</f>
        <v/>
      </c>
      <c r="AG72" s="148"/>
      <c r="AH72" s="148"/>
      <c r="AI72" s="15" t="s">
        <v>3</v>
      </c>
      <c r="AJ72" s="41"/>
      <c r="AK72" s="42"/>
      <c r="AL72" s="42"/>
      <c r="AM72" s="15"/>
      <c r="AN72" s="134"/>
      <c r="AO72" s="135"/>
      <c r="AP72" s="135"/>
      <c r="AQ72" s="136"/>
      <c r="AR72" s="176"/>
      <c r="AS72" s="176"/>
      <c r="AT72" s="2"/>
    </row>
    <row r="73" spans="1:47" ht="15.75" customHeight="1" x14ac:dyDescent="0.2">
      <c r="A73" s="2"/>
      <c r="B73" s="128"/>
      <c r="C73" s="149" t="s">
        <v>20</v>
      </c>
      <c r="D73" s="150"/>
      <c r="E73" s="151"/>
      <c r="F73" s="152"/>
      <c r="G73" s="142"/>
      <c r="H73" s="143"/>
      <c r="I73" s="143"/>
      <c r="J73" s="143"/>
      <c r="K73" s="143"/>
      <c r="L73" s="144"/>
      <c r="M73" s="57" t="str">
        <f>IF(G72="","",IF($X$19="✔","（翌月払いのため",""))</f>
        <v/>
      </c>
      <c r="N73" s="2"/>
      <c r="O73" s="2"/>
      <c r="P73" s="37"/>
      <c r="Q73" s="122"/>
      <c r="R73" s="123"/>
      <c r="S73" s="123"/>
      <c r="T73" s="124"/>
      <c r="U73" s="153"/>
      <c r="V73" s="154"/>
      <c r="W73" s="154"/>
      <c r="X73" s="154"/>
      <c r="Y73" s="155"/>
      <c r="Z73" s="41"/>
      <c r="AA73" s="42"/>
      <c r="AB73" s="42"/>
      <c r="AC73" s="42"/>
      <c r="AD73" s="15"/>
      <c r="AE73" s="32"/>
      <c r="AF73" s="56"/>
      <c r="AG73" s="57"/>
      <c r="AH73" s="57"/>
      <c r="AI73" s="15"/>
      <c r="AJ73" s="41"/>
      <c r="AK73" s="42"/>
      <c r="AL73" s="42"/>
      <c r="AM73" s="15"/>
      <c r="AN73" s="134"/>
      <c r="AO73" s="135"/>
      <c r="AP73" s="135"/>
      <c r="AQ73" s="136"/>
      <c r="AR73" s="176"/>
      <c r="AS73" s="176"/>
      <c r="AT73" s="2"/>
    </row>
    <row r="74" spans="1:47" ht="15.75" customHeight="1" x14ac:dyDescent="0.2">
      <c r="A74" s="2"/>
      <c r="B74" s="128"/>
      <c r="C74" s="159" t="s">
        <v>23</v>
      </c>
      <c r="D74" s="160"/>
      <c r="E74" s="161" t="s">
        <v>17</v>
      </c>
      <c r="F74" s="162"/>
      <c r="G74" s="145"/>
      <c r="H74" s="146"/>
      <c r="I74" s="146"/>
      <c r="J74" s="146"/>
      <c r="K74" s="146"/>
      <c r="L74" s="147"/>
      <c r="M74" s="86"/>
      <c r="N74" s="87" t="str">
        <f>IF(G72="","",IF($X$19="✔",N72-1,""))</f>
        <v/>
      </c>
      <c r="O74" s="43" t="str">
        <f>IF(G72="","",IF($X$19="✔","か月）",""))</f>
        <v/>
      </c>
      <c r="P74" s="44"/>
      <c r="Q74" s="125"/>
      <c r="R74" s="126"/>
      <c r="S74" s="126"/>
      <c r="T74" s="127"/>
      <c r="U74" s="156"/>
      <c r="V74" s="157"/>
      <c r="W74" s="157"/>
      <c r="X74" s="157"/>
      <c r="Y74" s="158"/>
      <c r="Z74" s="58"/>
      <c r="AA74" s="59"/>
      <c r="AB74" s="59"/>
      <c r="AC74" s="59"/>
      <c r="AD74" s="13"/>
      <c r="AE74" s="21"/>
      <c r="AF74" s="12"/>
      <c r="AG74" s="12"/>
      <c r="AH74" s="12"/>
      <c r="AI74" s="13"/>
      <c r="AJ74" s="58"/>
      <c r="AK74" s="59"/>
      <c r="AL74" s="59"/>
      <c r="AM74" s="13"/>
      <c r="AN74" s="137"/>
      <c r="AO74" s="138"/>
      <c r="AP74" s="138"/>
      <c r="AQ74" s="139"/>
      <c r="AR74" s="176"/>
      <c r="AS74" s="176"/>
      <c r="AT74" s="2"/>
    </row>
    <row r="75" spans="1:47" ht="15.75" hidden="1" customHeight="1" outlineLevel="1" x14ac:dyDescent="0.2">
      <c r="A75" s="2"/>
      <c r="B75" s="128">
        <v>6</v>
      </c>
      <c r="C75" s="163"/>
      <c r="D75" s="164"/>
      <c r="E75" s="164"/>
      <c r="F75" s="165"/>
      <c r="G75" s="167" t="s">
        <v>8</v>
      </c>
      <c r="H75" s="168"/>
      <c r="I75" s="168"/>
      <c r="J75" s="168"/>
      <c r="K75" s="168"/>
      <c r="L75" s="169"/>
      <c r="M75" s="106" t="s">
        <v>61</v>
      </c>
      <c r="N75" s="107"/>
      <c r="O75" s="107"/>
      <c r="P75" s="108"/>
      <c r="Q75" s="113" t="s">
        <v>40</v>
      </c>
      <c r="R75" s="114"/>
      <c r="S75" s="114"/>
      <c r="T75" s="115"/>
      <c r="U75" s="170"/>
      <c r="V75" s="171"/>
      <c r="W75" s="171"/>
      <c r="X75" s="171"/>
      <c r="Y75" s="172"/>
      <c r="Z75" s="8"/>
      <c r="AA75" s="9"/>
      <c r="AB75" s="9"/>
      <c r="AC75" s="9"/>
      <c r="AD75" s="30"/>
      <c r="AE75" s="33"/>
      <c r="AF75" s="9"/>
      <c r="AG75" s="34"/>
      <c r="AH75" s="9"/>
      <c r="AI75" s="30"/>
      <c r="AJ75" s="35"/>
      <c r="AK75" s="36"/>
      <c r="AL75" s="36"/>
      <c r="AM75" s="30"/>
      <c r="AN75" s="173"/>
      <c r="AO75" s="174"/>
      <c r="AP75" s="174"/>
      <c r="AQ75" s="175"/>
      <c r="AR75" s="176"/>
      <c r="AS75" s="176"/>
      <c r="AT75" s="2"/>
    </row>
    <row r="76" spans="1:47" ht="15.75" hidden="1" customHeight="1" outlineLevel="1" x14ac:dyDescent="0.2">
      <c r="A76" s="2"/>
      <c r="B76" s="128"/>
      <c r="C76" s="166"/>
      <c r="D76" s="111"/>
      <c r="E76" s="111"/>
      <c r="F76" s="112"/>
      <c r="G76" s="142"/>
      <c r="H76" s="143"/>
      <c r="I76" s="143"/>
      <c r="J76" s="143"/>
      <c r="K76" s="143"/>
      <c r="L76" s="144"/>
      <c r="M76" s="97"/>
      <c r="N76" s="98"/>
      <c r="O76" s="98"/>
      <c r="P76" s="99"/>
      <c r="Q76" s="116"/>
      <c r="R76" s="117"/>
      <c r="S76" s="117"/>
      <c r="T76" s="118"/>
      <c r="U76" s="38"/>
      <c r="V76" s="177" t="str">
        <f>IF(V77="","",V77*W78)</f>
        <v/>
      </c>
      <c r="W76" s="177"/>
      <c r="X76" s="177"/>
      <c r="Y76" s="15" t="s">
        <v>3</v>
      </c>
      <c r="Z76" s="32"/>
      <c r="AA76" s="178" t="str">
        <f>IF(AA77="","",AA77*AB78)</f>
        <v/>
      </c>
      <c r="AB76" s="178"/>
      <c r="AC76" s="178"/>
      <c r="AD76" s="15" t="s">
        <v>3</v>
      </c>
      <c r="AE76" s="39"/>
      <c r="AF76" s="2" t="s">
        <v>84</v>
      </c>
      <c r="AG76" s="40"/>
      <c r="AH76" s="2"/>
      <c r="AI76" s="15"/>
      <c r="AJ76" s="41"/>
      <c r="AK76" s="42"/>
      <c r="AL76" s="42"/>
      <c r="AM76" s="15"/>
      <c r="AN76" s="134"/>
      <c r="AO76" s="135"/>
      <c r="AP76" s="135"/>
      <c r="AQ76" s="136"/>
      <c r="AR76" s="176"/>
      <c r="AS76" s="176"/>
      <c r="AT76" s="2"/>
      <c r="AU76" s="4">
        <f>YEAR($AU$1)*12+MONTH($AU$1)-YEAR(G76)*12-MONTH(G76)
-IF(DAY(G76+1)=1,IF(DAY($AU$1+1)&gt;1,1),IF(AND(DAY($AU$1+1)&gt;1,
 DAY($AU$1)&lt;DAY(G76)),1))</f>
        <v>1520</v>
      </c>
    </row>
    <row r="77" spans="1:47" ht="15.75" hidden="1" customHeight="1" outlineLevel="1" x14ac:dyDescent="0.2">
      <c r="A77" s="2"/>
      <c r="B77" s="128"/>
      <c r="C77" s="166"/>
      <c r="D77" s="111"/>
      <c r="E77" s="111"/>
      <c r="F77" s="112"/>
      <c r="G77" s="142"/>
      <c r="H77" s="143"/>
      <c r="I77" s="143"/>
      <c r="J77" s="143"/>
      <c r="K77" s="143"/>
      <c r="L77" s="144"/>
      <c r="M77" s="100" t="s">
        <v>63</v>
      </c>
      <c r="N77" s="101"/>
      <c r="O77" s="101"/>
      <c r="P77" s="102"/>
      <c r="Q77" s="116"/>
      <c r="R77" s="117"/>
      <c r="S77" s="117"/>
      <c r="T77" s="118"/>
      <c r="U77" s="45" t="s">
        <v>6</v>
      </c>
      <c r="V77" s="179"/>
      <c r="W77" s="179"/>
      <c r="X77" s="180" t="s">
        <v>7</v>
      </c>
      <c r="Y77" s="181"/>
      <c r="Z77" s="32" t="s">
        <v>4</v>
      </c>
      <c r="AA77" s="179"/>
      <c r="AB77" s="179"/>
      <c r="AC77" s="180" t="s">
        <v>7</v>
      </c>
      <c r="AD77" s="181"/>
      <c r="AE77" s="32"/>
      <c r="AF77" s="182" t="str">
        <f>IF(AB78="","",8000*AB78)</f>
        <v/>
      </c>
      <c r="AG77" s="182"/>
      <c r="AH77" s="182"/>
      <c r="AI77" s="15" t="s">
        <v>3</v>
      </c>
      <c r="AJ77" s="41"/>
      <c r="AK77" s="42"/>
      <c r="AL77" s="42"/>
      <c r="AM77" s="15"/>
      <c r="AN77" s="134"/>
      <c r="AO77" s="135"/>
      <c r="AP77" s="135"/>
      <c r="AQ77" s="136"/>
      <c r="AR77" s="176"/>
      <c r="AS77" s="176"/>
      <c r="AT77" s="2"/>
    </row>
    <row r="78" spans="1:47" ht="17.399999999999999" hidden="1" customHeight="1" outlineLevel="1" x14ac:dyDescent="0.2">
      <c r="A78" s="25"/>
      <c r="B78" s="128"/>
      <c r="C78" s="166"/>
      <c r="D78" s="111"/>
      <c r="E78" s="111"/>
      <c r="F78" s="112"/>
      <c r="G78" s="145"/>
      <c r="H78" s="146"/>
      <c r="I78" s="146"/>
      <c r="J78" s="146"/>
      <c r="K78" s="146"/>
      <c r="L78" s="147"/>
      <c r="M78" s="103" t="str">
        <f>IF(M76="","",DATEDIF(M76,G76,"Y"))</f>
        <v/>
      </c>
      <c r="N78" s="104"/>
      <c r="O78" s="104"/>
      <c r="P78" s="105"/>
      <c r="Q78" s="116"/>
      <c r="R78" s="117"/>
      <c r="S78" s="117"/>
      <c r="T78" s="118"/>
      <c r="U78" s="46"/>
      <c r="V78" s="2"/>
      <c r="W78" s="88"/>
      <c r="X78" s="180" t="s">
        <v>18</v>
      </c>
      <c r="Y78" s="181"/>
      <c r="Z78" s="32"/>
      <c r="AA78" s="2"/>
      <c r="AB78" s="88"/>
      <c r="AC78" s="180" t="s">
        <v>18</v>
      </c>
      <c r="AD78" s="181"/>
      <c r="AE78" s="183"/>
      <c r="AF78" s="184"/>
      <c r="AG78" s="184"/>
      <c r="AH78" s="184"/>
      <c r="AI78" s="185"/>
      <c r="AJ78" s="41"/>
      <c r="AK78" s="148" t="str">
        <f>IF(AF80="","",ROUNDDOWN(MIN(AF77,AF80),-3))</f>
        <v/>
      </c>
      <c r="AL78" s="148"/>
      <c r="AM78" s="15" t="s">
        <v>3</v>
      </c>
      <c r="AN78" s="134"/>
      <c r="AO78" s="135"/>
      <c r="AP78" s="135"/>
      <c r="AQ78" s="136"/>
      <c r="AR78" s="176"/>
      <c r="AS78" s="176"/>
      <c r="AT78" s="2"/>
    </row>
    <row r="79" spans="1:47" ht="14.4" hidden="1" customHeight="1" outlineLevel="1" x14ac:dyDescent="0.2">
      <c r="A79" s="2"/>
      <c r="B79" s="128"/>
      <c r="C79" s="109" t="s">
        <v>12</v>
      </c>
      <c r="D79" s="110"/>
      <c r="E79" s="111"/>
      <c r="F79" s="112"/>
      <c r="G79" s="129" t="s">
        <v>80</v>
      </c>
      <c r="H79" s="130"/>
      <c r="I79" s="130"/>
      <c r="J79" s="130"/>
      <c r="K79" s="130"/>
      <c r="L79" s="131"/>
      <c r="M79" s="84"/>
      <c r="N79" s="62"/>
      <c r="O79" s="62"/>
      <c r="P79" s="85"/>
      <c r="Q79" s="119"/>
      <c r="R79" s="120"/>
      <c r="S79" s="120"/>
      <c r="T79" s="121"/>
      <c r="U79" s="47"/>
      <c r="V79" s="48"/>
      <c r="W79" s="48"/>
      <c r="X79" s="48"/>
      <c r="Y79" s="49"/>
      <c r="Z79" s="32"/>
      <c r="AA79" s="2"/>
      <c r="AB79" s="2"/>
      <c r="AC79" s="2"/>
      <c r="AD79" s="15"/>
      <c r="AE79" s="50"/>
      <c r="AF79" s="132" t="s">
        <v>39</v>
      </c>
      <c r="AG79" s="132"/>
      <c r="AH79" s="132"/>
      <c r="AI79" s="133"/>
      <c r="AK79" s="42"/>
      <c r="AL79" s="42"/>
      <c r="AM79" s="15"/>
      <c r="AN79" s="134"/>
      <c r="AO79" s="135"/>
      <c r="AP79" s="135"/>
      <c r="AQ79" s="136"/>
      <c r="AR79" s="176"/>
      <c r="AS79" s="176"/>
      <c r="AT79" s="2"/>
    </row>
    <row r="80" spans="1:47" ht="15.75" hidden="1" customHeight="1" outlineLevel="1" x14ac:dyDescent="0.2">
      <c r="A80" s="2"/>
      <c r="B80" s="128"/>
      <c r="C80" s="140"/>
      <c r="D80" s="141"/>
      <c r="E80" s="51"/>
      <c r="F80" s="52"/>
      <c r="G80" s="142"/>
      <c r="H80" s="143"/>
      <c r="I80" s="143"/>
      <c r="J80" s="143"/>
      <c r="K80" s="143"/>
      <c r="L80" s="144"/>
      <c r="M80" s="32"/>
      <c r="N80" s="2" t="str">
        <f>IF(G80="","",DATEDIF(G80,$M$29,"m")+1)</f>
        <v/>
      </c>
      <c r="O80" s="2" t="s">
        <v>19</v>
      </c>
      <c r="P80" s="37"/>
      <c r="Q80" s="122"/>
      <c r="R80" s="123"/>
      <c r="S80" s="123"/>
      <c r="T80" s="124"/>
      <c r="U80" s="53" t="s">
        <v>21</v>
      </c>
      <c r="V80" s="54"/>
      <c r="W80" s="54"/>
      <c r="X80" s="54"/>
      <c r="Y80" s="55"/>
      <c r="Z80" s="41"/>
      <c r="AA80" s="42"/>
      <c r="AB80" s="42"/>
      <c r="AC80" s="42"/>
      <c r="AD80" s="15"/>
      <c r="AE80" s="32"/>
      <c r="AF80" s="148" t="str">
        <f>IF(AA76="","",ROUNDDOWN(AA76/2,0))</f>
        <v/>
      </c>
      <c r="AG80" s="148"/>
      <c r="AH80" s="148"/>
      <c r="AI80" s="15" t="s">
        <v>3</v>
      </c>
      <c r="AJ80" s="41"/>
      <c r="AK80" s="42"/>
      <c r="AL80" s="42"/>
      <c r="AM80" s="15"/>
      <c r="AN80" s="134"/>
      <c r="AO80" s="135"/>
      <c r="AP80" s="135"/>
      <c r="AQ80" s="136"/>
      <c r="AR80" s="176"/>
      <c r="AS80" s="176"/>
      <c r="AT80" s="2"/>
    </row>
    <row r="81" spans="1:47" ht="15.75" hidden="1" customHeight="1" outlineLevel="1" x14ac:dyDescent="0.2">
      <c r="A81" s="2"/>
      <c r="B81" s="128"/>
      <c r="C81" s="149" t="s">
        <v>20</v>
      </c>
      <c r="D81" s="150"/>
      <c r="E81" s="151"/>
      <c r="F81" s="152"/>
      <c r="G81" s="142"/>
      <c r="H81" s="143"/>
      <c r="I81" s="143"/>
      <c r="J81" s="143"/>
      <c r="K81" s="143"/>
      <c r="L81" s="144"/>
      <c r="M81" s="57" t="str">
        <f>IF(G80="","",IF($X$19="✔","（翌月払いのため",""))</f>
        <v/>
      </c>
      <c r="N81" s="2"/>
      <c r="O81" s="2"/>
      <c r="P81" s="37"/>
      <c r="Q81" s="122"/>
      <c r="R81" s="123"/>
      <c r="S81" s="123"/>
      <c r="T81" s="124"/>
      <c r="U81" s="153"/>
      <c r="V81" s="154"/>
      <c r="W81" s="154"/>
      <c r="X81" s="154"/>
      <c r="Y81" s="155"/>
      <c r="Z81" s="41"/>
      <c r="AA81" s="42"/>
      <c r="AB81" s="42"/>
      <c r="AC81" s="42"/>
      <c r="AD81" s="15"/>
      <c r="AE81" s="32"/>
      <c r="AF81" s="56"/>
      <c r="AG81" s="57"/>
      <c r="AH81" s="57"/>
      <c r="AI81" s="15"/>
      <c r="AJ81" s="41"/>
      <c r="AK81" s="42"/>
      <c r="AL81" s="42"/>
      <c r="AM81" s="15"/>
      <c r="AN81" s="134"/>
      <c r="AO81" s="135"/>
      <c r="AP81" s="135"/>
      <c r="AQ81" s="136"/>
      <c r="AR81" s="176"/>
      <c r="AS81" s="176"/>
      <c r="AT81" s="2"/>
    </row>
    <row r="82" spans="1:47" ht="15.75" hidden="1" customHeight="1" outlineLevel="1" x14ac:dyDescent="0.2">
      <c r="A82" s="2"/>
      <c r="B82" s="128"/>
      <c r="C82" s="159" t="s">
        <v>23</v>
      </c>
      <c r="D82" s="160"/>
      <c r="E82" s="186"/>
      <c r="F82" s="162"/>
      <c r="G82" s="145"/>
      <c r="H82" s="146"/>
      <c r="I82" s="146"/>
      <c r="J82" s="146"/>
      <c r="K82" s="146"/>
      <c r="L82" s="147"/>
      <c r="M82" s="86"/>
      <c r="N82" s="87" t="str">
        <f>IF(G80="","",IF($X$19="✔",N80-1,""))</f>
        <v/>
      </c>
      <c r="O82" s="43" t="str">
        <f>IF(G80="","",IF($X$19="✔","か月）",""))</f>
        <v/>
      </c>
      <c r="P82" s="44"/>
      <c r="Q82" s="125"/>
      <c r="R82" s="126"/>
      <c r="S82" s="126"/>
      <c r="T82" s="127"/>
      <c r="U82" s="156"/>
      <c r="V82" s="157"/>
      <c r="W82" s="157"/>
      <c r="X82" s="157"/>
      <c r="Y82" s="158"/>
      <c r="Z82" s="58"/>
      <c r="AA82" s="59"/>
      <c r="AB82" s="59"/>
      <c r="AC82" s="59"/>
      <c r="AD82" s="13"/>
      <c r="AE82" s="21"/>
      <c r="AF82" s="12"/>
      <c r="AG82" s="12"/>
      <c r="AH82" s="12"/>
      <c r="AI82" s="13"/>
      <c r="AJ82" s="58"/>
      <c r="AK82" s="59"/>
      <c r="AL82" s="59"/>
      <c r="AM82" s="13"/>
      <c r="AN82" s="137"/>
      <c r="AO82" s="138"/>
      <c r="AP82" s="138"/>
      <c r="AQ82" s="139"/>
      <c r="AR82" s="176"/>
      <c r="AS82" s="176"/>
      <c r="AT82" s="2"/>
    </row>
    <row r="83" spans="1:47" ht="15.75" hidden="1" customHeight="1" outlineLevel="1" x14ac:dyDescent="0.2">
      <c r="A83" s="2"/>
      <c r="B83" s="128">
        <v>7</v>
      </c>
      <c r="C83" s="163"/>
      <c r="D83" s="164"/>
      <c r="E83" s="164"/>
      <c r="F83" s="165"/>
      <c r="G83" s="167" t="s">
        <v>8</v>
      </c>
      <c r="H83" s="168"/>
      <c r="I83" s="168"/>
      <c r="J83" s="168"/>
      <c r="K83" s="168"/>
      <c r="L83" s="169"/>
      <c r="M83" s="106" t="s">
        <v>61</v>
      </c>
      <c r="N83" s="107"/>
      <c r="O83" s="107"/>
      <c r="P83" s="108"/>
      <c r="Q83" s="113" t="s">
        <v>40</v>
      </c>
      <c r="R83" s="114"/>
      <c r="S83" s="114"/>
      <c r="T83" s="115"/>
      <c r="U83" s="170"/>
      <c r="V83" s="171"/>
      <c r="W83" s="171"/>
      <c r="X83" s="171"/>
      <c r="Y83" s="172"/>
      <c r="Z83" s="8"/>
      <c r="AA83" s="9"/>
      <c r="AB83" s="9"/>
      <c r="AC83" s="9"/>
      <c r="AD83" s="30"/>
      <c r="AE83" s="33"/>
      <c r="AF83" s="9"/>
      <c r="AG83" s="34"/>
      <c r="AH83" s="9"/>
      <c r="AI83" s="30"/>
      <c r="AJ83" s="35"/>
      <c r="AK83" s="36"/>
      <c r="AL83" s="36"/>
      <c r="AM83" s="30"/>
      <c r="AN83" s="173"/>
      <c r="AO83" s="174"/>
      <c r="AP83" s="174"/>
      <c r="AQ83" s="175"/>
      <c r="AR83" s="176"/>
      <c r="AS83" s="176"/>
      <c r="AT83" s="2"/>
    </row>
    <row r="84" spans="1:47" ht="15.75" hidden="1" customHeight="1" outlineLevel="1" x14ac:dyDescent="0.2">
      <c r="A84" s="2"/>
      <c r="B84" s="128"/>
      <c r="C84" s="166"/>
      <c r="D84" s="111"/>
      <c r="E84" s="111"/>
      <c r="F84" s="112"/>
      <c r="G84" s="142"/>
      <c r="H84" s="143"/>
      <c r="I84" s="143"/>
      <c r="J84" s="143"/>
      <c r="K84" s="143"/>
      <c r="L84" s="144"/>
      <c r="M84" s="97"/>
      <c r="N84" s="98"/>
      <c r="O84" s="98"/>
      <c r="P84" s="99"/>
      <c r="Q84" s="116"/>
      <c r="R84" s="117"/>
      <c r="S84" s="117"/>
      <c r="T84" s="118"/>
      <c r="U84" s="38"/>
      <c r="V84" s="177" t="str">
        <f>IF(V85="","",V85*W86)</f>
        <v/>
      </c>
      <c r="W84" s="177"/>
      <c r="X84" s="177"/>
      <c r="Y84" s="15" t="s">
        <v>3</v>
      </c>
      <c r="Z84" s="32"/>
      <c r="AA84" s="178" t="str">
        <f>IF(AA85="","",AA85*AB86)</f>
        <v/>
      </c>
      <c r="AB84" s="178"/>
      <c r="AC84" s="178"/>
      <c r="AD84" s="15" t="s">
        <v>3</v>
      </c>
      <c r="AE84" s="39"/>
      <c r="AF84" s="2" t="s">
        <v>84</v>
      </c>
      <c r="AG84" s="40"/>
      <c r="AH84" s="2"/>
      <c r="AI84" s="15"/>
      <c r="AJ84" s="41"/>
      <c r="AK84" s="42"/>
      <c r="AL84" s="42"/>
      <c r="AM84" s="15"/>
      <c r="AN84" s="134"/>
      <c r="AO84" s="135"/>
      <c r="AP84" s="135"/>
      <c r="AQ84" s="136"/>
      <c r="AR84" s="176"/>
      <c r="AS84" s="176"/>
      <c r="AT84" s="2"/>
      <c r="AU84" s="4">
        <f>YEAR($AU$1)*12+MONTH($AU$1)-YEAR(G84)*12-MONTH(G84)
-IF(DAY(G84+1)=1,IF(DAY($AU$1+1)&gt;1,1),IF(AND(DAY($AU$1+1)&gt;1,
 DAY($AU$1)&lt;DAY(G84)),1))</f>
        <v>1520</v>
      </c>
    </row>
    <row r="85" spans="1:47" ht="15.75" hidden="1" customHeight="1" outlineLevel="1" x14ac:dyDescent="0.2">
      <c r="A85" s="2"/>
      <c r="B85" s="128"/>
      <c r="C85" s="166"/>
      <c r="D85" s="111"/>
      <c r="E85" s="111"/>
      <c r="F85" s="112"/>
      <c r="G85" s="142"/>
      <c r="H85" s="143"/>
      <c r="I85" s="143"/>
      <c r="J85" s="143"/>
      <c r="K85" s="143"/>
      <c r="L85" s="144"/>
      <c r="M85" s="100" t="s">
        <v>63</v>
      </c>
      <c r="N85" s="101"/>
      <c r="O85" s="101"/>
      <c r="P85" s="102"/>
      <c r="Q85" s="116"/>
      <c r="R85" s="117"/>
      <c r="S85" s="117"/>
      <c r="T85" s="118"/>
      <c r="U85" s="45" t="s">
        <v>6</v>
      </c>
      <c r="V85" s="179"/>
      <c r="W85" s="179"/>
      <c r="X85" s="180" t="s">
        <v>7</v>
      </c>
      <c r="Y85" s="181"/>
      <c r="Z85" s="32" t="s">
        <v>4</v>
      </c>
      <c r="AA85" s="179"/>
      <c r="AB85" s="179"/>
      <c r="AC85" s="180" t="s">
        <v>7</v>
      </c>
      <c r="AD85" s="181"/>
      <c r="AE85" s="32"/>
      <c r="AF85" s="182" t="str">
        <f>IF(AB86="","",8000*AB86)</f>
        <v/>
      </c>
      <c r="AG85" s="182"/>
      <c r="AH85" s="182"/>
      <c r="AI85" s="15" t="s">
        <v>3</v>
      </c>
      <c r="AJ85" s="41"/>
      <c r="AK85" s="42"/>
      <c r="AL85" s="42"/>
      <c r="AM85" s="15"/>
      <c r="AN85" s="134"/>
      <c r="AO85" s="135"/>
      <c r="AP85" s="135"/>
      <c r="AQ85" s="136"/>
      <c r="AR85" s="176"/>
      <c r="AS85" s="176"/>
      <c r="AT85" s="2"/>
    </row>
    <row r="86" spans="1:47" ht="15.75" hidden="1" customHeight="1" outlineLevel="1" x14ac:dyDescent="0.2">
      <c r="A86" s="25"/>
      <c r="B86" s="128"/>
      <c r="C86" s="166"/>
      <c r="D86" s="111"/>
      <c r="E86" s="111"/>
      <c r="F86" s="112"/>
      <c r="G86" s="145"/>
      <c r="H86" s="146"/>
      <c r="I86" s="146"/>
      <c r="J86" s="146"/>
      <c r="K86" s="146"/>
      <c r="L86" s="147"/>
      <c r="M86" s="103" t="str">
        <f>IF(M84="","",DATEDIF(M84,G84,"Y"))</f>
        <v/>
      </c>
      <c r="N86" s="104"/>
      <c r="O86" s="104"/>
      <c r="P86" s="105"/>
      <c r="Q86" s="116"/>
      <c r="R86" s="117"/>
      <c r="S86" s="117"/>
      <c r="T86" s="118"/>
      <c r="U86" s="46"/>
      <c r="V86" s="2"/>
      <c r="W86" s="88"/>
      <c r="X86" s="180" t="s">
        <v>18</v>
      </c>
      <c r="Y86" s="181"/>
      <c r="Z86" s="32"/>
      <c r="AA86" s="2"/>
      <c r="AB86" s="88"/>
      <c r="AC86" s="180" t="s">
        <v>18</v>
      </c>
      <c r="AD86" s="181"/>
      <c r="AE86" s="183"/>
      <c r="AF86" s="184"/>
      <c r="AG86" s="184"/>
      <c r="AH86" s="184"/>
      <c r="AI86" s="185"/>
      <c r="AJ86" s="41"/>
      <c r="AK86" s="148" t="str">
        <f>IF(AF88="","",ROUNDDOWN(MIN(AF85,AF88),-3))</f>
        <v/>
      </c>
      <c r="AL86" s="148"/>
      <c r="AM86" s="15" t="s">
        <v>3</v>
      </c>
      <c r="AN86" s="134"/>
      <c r="AO86" s="135"/>
      <c r="AP86" s="135"/>
      <c r="AQ86" s="136"/>
      <c r="AR86" s="176"/>
      <c r="AS86" s="176"/>
      <c r="AT86" s="2"/>
    </row>
    <row r="87" spans="1:47" ht="15.75" hidden="1" customHeight="1" outlineLevel="1" x14ac:dyDescent="0.2">
      <c r="A87" s="2"/>
      <c r="B87" s="128"/>
      <c r="C87" s="109" t="s">
        <v>12</v>
      </c>
      <c r="D87" s="110"/>
      <c r="E87" s="111"/>
      <c r="F87" s="112"/>
      <c r="G87" s="129" t="s">
        <v>80</v>
      </c>
      <c r="H87" s="130"/>
      <c r="I87" s="130"/>
      <c r="J87" s="130"/>
      <c r="K87" s="130"/>
      <c r="L87" s="131"/>
      <c r="M87" s="84"/>
      <c r="N87" s="62"/>
      <c r="O87" s="62"/>
      <c r="P87" s="85"/>
      <c r="Q87" s="119"/>
      <c r="R87" s="120"/>
      <c r="S87" s="120"/>
      <c r="T87" s="121"/>
      <c r="U87" s="47"/>
      <c r="V87" s="48"/>
      <c r="W87" s="48"/>
      <c r="X87" s="48"/>
      <c r="Y87" s="49"/>
      <c r="Z87" s="32"/>
      <c r="AA87" s="2"/>
      <c r="AB87" s="2"/>
      <c r="AC87" s="2"/>
      <c r="AD87" s="15"/>
      <c r="AE87" s="50"/>
      <c r="AF87" s="132" t="s">
        <v>39</v>
      </c>
      <c r="AG87" s="132"/>
      <c r="AH87" s="132"/>
      <c r="AI87" s="133"/>
      <c r="AK87" s="42"/>
      <c r="AL87" s="42"/>
      <c r="AM87" s="15"/>
      <c r="AN87" s="134"/>
      <c r="AO87" s="135"/>
      <c r="AP87" s="135"/>
      <c r="AQ87" s="136"/>
      <c r="AR87" s="176"/>
      <c r="AS87" s="176"/>
      <c r="AT87" s="2"/>
    </row>
    <row r="88" spans="1:47" ht="14" hidden="1" customHeight="1" outlineLevel="1" x14ac:dyDescent="0.2">
      <c r="A88" s="2"/>
      <c r="B88" s="128"/>
      <c r="C88" s="140"/>
      <c r="D88" s="141"/>
      <c r="E88" s="51"/>
      <c r="F88" s="52"/>
      <c r="G88" s="142"/>
      <c r="H88" s="143"/>
      <c r="I88" s="143"/>
      <c r="J88" s="143"/>
      <c r="K88" s="143"/>
      <c r="L88" s="144"/>
      <c r="M88" s="32"/>
      <c r="N88" s="2" t="str">
        <f>IF(G88="","",DATEDIF(G88,$M$29,"m")+1)</f>
        <v/>
      </c>
      <c r="O88" s="2" t="s">
        <v>19</v>
      </c>
      <c r="P88" s="37"/>
      <c r="Q88" s="122"/>
      <c r="R88" s="123"/>
      <c r="S88" s="123"/>
      <c r="T88" s="124"/>
      <c r="U88" s="53" t="s">
        <v>21</v>
      </c>
      <c r="V88" s="54"/>
      <c r="W88" s="54"/>
      <c r="X88" s="54"/>
      <c r="Y88" s="55"/>
      <c r="Z88" s="41"/>
      <c r="AA88" s="42"/>
      <c r="AB88" s="42"/>
      <c r="AC88" s="42"/>
      <c r="AD88" s="15"/>
      <c r="AE88" s="32"/>
      <c r="AF88" s="148" t="str">
        <f>IF(AA84="","",ROUNDDOWN(AA84/2,0))</f>
        <v/>
      </c>
      <c r="AG88" s="148"/>
      <c r="AH88" s="148"/>
      <c r="AI88" s="15" t="s">
        <v>3</v>
      </c>
      <c r="AJ88" s="41"/>
      <c r="AK88" s="42"/>
      <c r="AL88" s="42"/>
      <c r="AM88" s="15"/>
      <c r="AN88" s="134"/>
      <c r="AO88" s="135"/>
      <c r="AP88" s="135"/>
      <c r="AQ88" s="136"/>
      <c r="AR88" s="176"/>
      <c r="AS88" s="176"/>
      <c r="AT88" s="2"/>
    </row>
    <row r="89" spans="1:47" ht="15.75" hidden="1" customHeight="1" outlineLevel="1" x14ac:dyDescent="0.2">
      <c r="A89" s="2"/>
      <c r="B89" s="128"/>
      <c r="C89" s="149" t="s">
        <v>20</v>
      </c>
      <c r="D89" s="150"/>
      <c r="E89" s="151"/>
      <c r="F89" s="152"/>
      <c r="G89" s="142"/>
      <c r="H89" s="143"/>
      <c r="I89" s="143"/>
      <c r="J89" s="143"/>
      <c r="K89" s="143"/>
      <c r="L89" s="144"/>
      <c r="M89" s="57" t="str">
        <f>IF(G88="","",IF($X$19="✔","（翌月払いのため",""))</f>
        <v/>
      </c>
      <c r="N89" s="2"/>
      <c r="O89" s="2"/>
      <c r="P89" s="37"/>
      <c r="Q89" s="122"/>
      <c r="R89" s="123"/>
      <c r="S89" s="123"/>
      <c r="T89" s="124"/>
      <c r="U89" s="153"/>
      <c r="V89" s="154"/>
      <c r="W89" s="154"/>
      <c r="X89" s="154"/>
      <c r="Y89" s="155"/>
      <c r="Z89" s="41"/>
      <c r="AA89" s="42"/>
      <c r="AB89" s="42"/>
      <c r="AC89" s="42"/>
      <c r="AD89" s="15"/>
      <c r="AE89" s="32"/>
      <c r="AF89" s="56"/>
      <c r="AG89" s="57"/>
      <c r="AH89" s="57"/>
      <c r="AI89" s="15"/>
      <c r="AJ89" s="41"/>
      <c r="AK89" s="42"/>
      <c r="AL89" s="42"/>
      <c r="AM89" s="15"/>
      <c r="AN89" s="134"/>
      <c r="AO89" s="135"/>
      <c r="AP89" s="135"/>
      <c r="AQ89" s="136"/>
      <c r="AR89" s="176"/>
      <c r="AS89" s="176"/>
      <c r="AT89" s="2"/>
    </row>
    <row r="90" spans="1:47" ht="15.75" hidden="1" customHeight="1" outlineLevel="1" x14ac:dyDescent="0.2">
      <c r="A90" s="2"/>
      <c r="B90" s="128"/>
      <c r="C90" s="159" t="s">
        <v>23</v>
      </c>
      <c r="D90" s="160"/>
      <c r="E90" s="161" t="s">
        <v>17</v>
      </c>
      <c r="F90" s="162"/>
      <c r="G90" s="145"/>
      <c r="H90" s="146"/>
      <c r="I90" s="146"/>
      <c r="J90" s="146"/>
      <c r="K90" s="146"/>
      <c r="L90" s="147"/>
      <c r="M90" s="86"/>
      <c r="N90" s="87" t="str">
        <f>IF(G88="","",IF($X$19="✔",N88-1,""))</f>
        <v/>
      </c>
      <c r="O90" s="43" t="str">
        <f>IF(G88="","",IF($X$19="✔","か月）",""))</f>
        <v/>
      </c>
      <c r="P90" s="44"/>
      <c r="Q90" s="125"/>
      <c r="R90" s="126"/>
      <c r="S90" s="126"/>
      <c r="T90" s="127"/>
      <c r="U90" s="156"/>
      <c r="V90" s="157"/>
      <c r="W90" s="157"/>
      <c r="X90" s="157"/>
      <c r="Y90" s="158"/>
      <c r="Z90" s="58"/>
      <c r="AA90" s="59"/>
      <c r="AB90" s="59"/>
      <c r="AC90" s="59"/>
      <c r="AD90" s="13"/>
      <c r="AE90" s="21"/>
      <c r="AF90" s="12"/>
      <c r="AG90" s="12"/>
      <c r="AH90" s="12"/>
      <c r="AI90" s="13"/>
      <c r="AJ90" s="58"/>
      <c r="AK90" s="59"/>
      <c r="AL90" s="59"/>
      <c r="AM90" s="13"/>
      <c r="AN90" s="137"/>
      <c r="AO90" s="138"/>
      <c r="AP90" s="138"/>
      <c r="AQ90" s="139"/>
      <c r="AR90" s="176"/>
      <c r="AS90" s="176"/>
      <c r="AT90" s="2"/>
    </row>
    <row r="91" spans="1:47" ht="15.75" hidden="1" customHeight="1" outlineLevel="1" x14ac:dyDescent="0.2">
      <c r="A91" s="2"/>
      <c r="B91" s="128">
        <v>8</v>
      </c>
      <c r="C91" s="163"/>
      <c r="D91" s="164"/>
      <c r="E91" s="164"/>
      <c r="F91" s="165"/>
      <c r="G91" s="167" t="s">
        <v>8</v>
      </c>
      <c r="H91" s="168"/>
      <c r="I91" s="168"/>
      <c r="J91" s="168"/>
      <c r="K91" s="168"/>
      <c r="L91" s="169"/>
      <c r="M91" s="106" t="s">
        <v>61</v>
      </c>
      <c r="N91" s="107"/>
      <c r="O91" s="107"/>
      <c r="P91" s="108"/>
      <c r="Q91" s="113" t="s">
        <v>40</v>
      </c>
      <c r="R91" s="114"/>
      <c r="S91" s="114"/>
      <c r="T91" s="115"/>
      <c r="U91" s="170"/>
      <c r="V91" s="171"/>
      <c r="W91" s="171"/>
      <c r="X91" s="171"/>
      <c r="Y91" s="172"/>
      <c r="Z91" s="8"/>
      <c r="AA91" s="9"/>
      <c r="AB91" s="9"/>
      <c r="AC91" s="9"/>
      <c r="AD91" s="30"/>
      <c r="AE91" s="33"/>
      <c r="AF91" s="9"/>
      <c r="AG91" s="34"/>
      <c r="AH91" s="9"/>
      <c r="AI91" s="30"/>
      <c r="AJ91" s="35"/>
      <c r="AK91" s="36"/>
      <c r="AL91" s="36"/>
      <c r="AM91" s="30"/>
      <c r="AN91" s="173"/>
      <c r="AO91" s="174"/>
      <c r="AP91" s="174"/>
      <c r="AQ91" s="175"/>
      <c r="AR91" s="176"/>
      <c r="AS91" s="176"/>
      <c r="AT91" s="2"/>
    </row>
    <row r="92" spans="1:47" ht="15.75" hidden="1" customHeight="1" outlineLevel="1" x14ac:dyDescent="0.2">
      <c r="A92" s="2"/>
      <c r="B92" s="128"/>
      <c r="C92" s="166"/>
      <c r="D92" s="111"/>
      <c r="E92" s="111"/>
      <c r="F92" s="112"/>
      <c r="G92" s="142"/>
      <c r="H92" s="143"/>
      <c r="I92" s="143"/>
      <c r="J92" s="143"/>
      <c r="K92" s="143"/>
      <c r="L92" s="144"/>
      <c r="M92" s="97"/>
      <c r="N92" s="98"/>
      <c r="O92" s="98"/>
      <c r="P92" s="99"/>
      <c r="Q92" s="116"/>
      <c r="R92" s="117"/>
      <c r="S92" s="117"/>
      <c r="T92" s="118"/>
      <c r="U92" s="38"/>
      <c r="V92" s="177" t="str">
        <f>IF(V93="","",V93*W94)</f>
        <v/>
      </c>
      <c r="W92" s="177"/>
      <c r="X92" s="177"/>
      <c r="Y92" s="15" t="s">
        <v>3</v>
      </c>
      <c r="Z92" s="32"/>
      <c r="AA92" s="178" t="str">
        <f>IF(AA93="","",AA93*AB94)</f>
        <v/>
      </c>
      <c r="AB92" s="178"/>
      <c r="AC92" s="178"/>
      <c r="AD92" s="15" t="s">
        <v>3</v>
      </c>
      <c r="AE92" s="39"/>
      <c r="AF92" s="2" t="s">
        <v>84</v>
      </c>
      <c r="AG92" s="40"/>
      <c r="AH92" s="2"/>
      <c r="AI92" s="15"/>
      <c r="AJ92" s="41"/>
      <c r="AK92" s="42"/>
      <c r="AL92" s="42"/>
      <c r="AM92" s="15"/>
      <c r="AN92" s="134"/>
      <c r="AO92" s="135"/>
      <c r="AP92" s="135"/>
      <c r="AQ92" s="136"/>
      <c r="AR92" s="176"/>
      <c r="AS92" s="176"/>
      <c r="AT92" s="2"/>
      <c r="AU92" s="4">
        <f>YEAR($AU$1)*12+MONTH($AU$1)-YEAR(G92)*12-MONTH(G92)
-IF(DAY(G92+1)=1,IF(DAY($AU$1+1)&gt;1,1),IF(AND(DAY($AU$1+1)&gt;1,
 DAY($AU$1)&lt;DAY(G92)),1))</f>
        <v>1520</v>
      </c>
    </row>
    <row r="93" spans="1:47" ht="15.75" hidden="1" customHeight="1" outlineLevel="1" x14ac:dyDescent="0.2">
      <c r="A93" s="2"/>
      <c r="B93" s="128"/>
      <c r="C93" s="166"/>
      <c r="D93" s="111"/>
      <c r="E93" s="111"/>
      <c r="F93" s="112"/>
      <c r="G93" s="142"/>
      <c r="H93" s="143"/>
      <c r="I93" s="143"/>
      <c r="J93" s="143"/>
      <c r="K93" s="143"/>
      <c r="L93" s="144"/>
      <c r="M93" s="100" t="s">
        <v>63</v>
      </c>
      <c r="N93" s="101"/>
      <c r="O93" s="101"/>
      <c r="P93" s="102"/>
      <c r="Q93" s="116"/>
      <c r="R93" s="117"/>
      <c r="S93" s="117"/>
      <c r="T93" s="118"/>
      <c r="U93" s="45" t="s">
        <v>6</v>
      </c>
      <c r="V93" s="179"/>
      <c r="W93" s="179"/>
      <c r="X93" s="180" t="s">
        <v>7</v>
      </c>
      <c r="Y93" s="181"/>
      <c r="Z93" s="32" t="s">
        <v>4</v>
      </c>
      <c r="AA93" s="179"/>
      <c r="AB93" s="179"/>
      <c r="AC93" s="180" t="s">
        <v>7</v>
      </c>
      <c r="AD93" s="181"/>
      <c r="AE93" s="32"/>
      <c r="AF93" s="182" t="str">
        <f>IF(AB94="","",8000*AB94)</f>
        <v/>
      </c>
      <c r="AG93" s="182"/>
      <c r="AH93" s="182"/>
      <c r="AI93" s="15" t="s">
        <v>3</v>
      </c>
      <c r="AJ93" s="41"/>
      <c r="AK93" s="42"/>
      <c r="AL93" s="42"/>
      <c r="AM93" s="15"/>
      <c r="AN93" s="134"/>
      <c r="AO93" s="135"/>
      <c r="AP93" s="135"/>
      <c r="AQ93" s="136"/>
      <c r="AR93" s="176"/>
      <c r="AS93" s="176"/>
      <c r="AT93" s="2"/>
    </row>
    <row r="94" spans="1:47" ht="15.75" hidden="1" customHeight="1" outlineLevel="1" x14ac:dyDescent="0.2">
      <c r="A94" s="25"/>
      <c r="B94" s="128"/>
      <c r="C94" s="166"/>
      <c r="D94" s="111"/>
      <c r="E94" s="111"/>
      <c r="F94" s="112"/>
      <c r="G94" s="145"/>
      <c r="H94" s="146"/>
      <c r="I94" s="146"/>
      <c r="J94" s="146"/>
      <c r="K94" s="146"/>
      <c r="L94" s="147"/>
      <c r="M94" s="103" t="str">
        <f>IF(M92="","",DATEDIF(M92,G92,"Y"))</f>
        <v/>
      </c>
      <c r="N94" s="104"/>
      <c r="O94" s="104"/>
      <c r="P94" s="105"/>
      <c r="Q94" s="116"/>
      <c r="R94" s="117"/>
      <c r="S94" s="117"/>
      <c r="T94" s="118"/>
      <c r="U94" s="46"/>
      <c r="V94" s="2"/>
      <c r="W94" s="88"/>
      <c r="X94" s="180" t="s">
        <v>18</v>
      </c>
      <c r="Y94" s="181"/>
      <c r="Z94" s="32"/>
      <c r="AA94" s="2"/>
      <c r="AB94" s="88"/>
      <c r="AC94" s="180" t="s">
        <v>18</v>
      </c>
      <c r="AD94" s="181"/>
      <c r="AE94" s="183"/>
      <c r="AF94" s="184"/>
      <c r="AG94" s="184"/>
      <c r="AH94" s="184"/>
      <c r="AI94" s="185"/>
      <c r="AJ94" s="41"/>
      <c r="AK94" s="148" t="str">
        <f>IF(AF96="","",ROUNDDOWN(MIN(AF93,AF96),-3))</f>
        <v/>
      </c>
      <c r="AL94" s="148"/>
      <c r="AM94" s="15" t="s">
        <v>3</v>
      </c>
      <c r="AN94" s="134"/>
      <c r="AO94" s="135"/>
      <c r="AP94" s="135"/>
      <c r="AQ94" s="136"/>
      <c r="AR94" s="176"/>
      <c r="AS94" s="176"/>
      <c r="AT94" s="2"/>
    </row>
    <row r="95" spans="1:47" ht="15.75" hidden="1" customHeight="1" outlineLevel="1" x14ac:dyDescent="0.2">
      <c r="A95" s="2"/>
      <c r="B95" s="128"/>
      <c r="C95" s="109" t="s">
        <v>12</v>
      </c>
      <c r="D95" s="110"/>
      <c r="E95" s="111"/>
      <c r="F95" s="112"/>
      <c r="G95" s="129" t="s">
        <v>80</v>
      </c>
      <c r="H95" s="130"/>
      <c r="I95" s="130"/>
      <c r="J95" s="130"/>
      <c r="K95" s="130"/>
      <c r="L95" s="131"/>
      <c r="M95" s="84"/>
      <c r="N95" s="62"/>
      <c r="O95" s="62"/>
      <c r="P95" s="85"/>
      <c r="Q95" s="119"/>
      <c r="R95" s="120"/>
      <c r="S95" s="120"/>
      <c r="T95" s="121"/>
      <c r="U95" s="47"/>
      <c r="V95" s="48"/>
      <c r="W95" s="48"/>
      <c r="X95" s="48"/>
      <c r="Y95" s="49"/>
      <c r="Z95" s="32"/>
      <c r="AA95" s="2"/>
      <c r="AB95" s="2"/>
      <c r="AC95" s="2"/>
      <c r="AD95" s="15"/>
      <c r="AE95" s="50"/>
      <c r="AF95" s="132" t="s">
        <v>39</v>
      </c>
      <c r="AG95" s="132"/>
      <c r="AH95" s="132"/>
      <c r="AI95" s="133"/>
      <c r="AK95" s="42"/>
      <c r="AL95" s="42"/>
      <c r="AM95" s="15"/>
      <c r="AN95" s="134"/>
      <c r="AO95" s="135"/>
      <c r="AP95" s="135"/>
      <c r="AQ95" s="136"/>
      <c r="AR95" s="176"/>
      <c r="AS95" s="176"/>
      <c r="AT95" s="2"/>
    </row>
    <row r="96" spans="1:47" ht="14" hidden="1" customHeight="1" outlineLevel="1" x14ac:dyDescent="0.2">
      <c r="A96" s="2"/>
      <c r="B96" s="128"/>
      <c r="C96" s="140"/>
      <c r="D96" s="141"/>
      <c r="E96" s="51"/>
      <c r="F96" s="52"/>
      <c r="G96" s="142"/>
      <c r="H96" s="143"/>
      <c r="I96" s="143"/>
      <c r="J96" s="143"/>
      <c r="K96" s="143"/>
      <c r="L96" s="144"/>
      <c r="M96" s="32"/>
      <c r="N96" s="2" t="str">
        <f>IF(G96="","",DATEDIF(G96,$M$29,"m")+1)</f>
        <v/>
      </c>
      <c r="O96" s="2" t="s">
        <v>19</v>
      </c>
      <c r="P96" s="37"/>
      <c r="Q96" s="122"/>
      <c r="R96" s="123"/>
      <c r="S96" s="123"/>
      <c r="T96" s="124"/>
      <c r="U96" s="53" t="s">
        <v>21</v>
      </c>
      <c r="V96" s="54"/>
      <c r="W96" s="54"/>
      <c r="X96" s="54"/>
      <c r="Y96" s="55"/>
      <c r="Z96" s="41"/>
      <c r="AA96" s="42"/>
      <c r="AB96" s="42"/>
      <c r="AC96" s="42"/>
      <c r="AD96" s="15"/>
      <c r="AE96" s="32"/>
      <c r="AF96" s="148" t="str">
        <f>IF(AA92="","",ROUNDDOWN(AA92/2,0))</f>
        <v/>
      </c>
      <c r="AG96" s="148"/>
      <c r="AH96" s="148"/>
      <c r="AI96" s="15" t="s">
        <v>3</v>
      </c>
      <c r="AJ96" s="41"/>
      <c r="AK96" s="42"/>
      <c r="AL96" s="42"/>
      <c r="AM96" s="15"/>
      <c r="AN96" s="134"/>
      <c r="AO96" s="135"/>
      <c r="AP96" s="135"/>
      <c r="AQ96" s="136"/>
      <c r="AR96" s="176"/>
      <c r="AS96" s="176"/>
      <c r="AT96" s="2"/>
    </row>
    <row r="97" spans="1:47" ht="15.75" hidden="1" customHeight="1" outlineLevel="1" x14ac:dyDescent="0.2">
      <c r="A97" s="2"/>
      <c r="B97" s="128"/>
      <c r="C97" s="149" t="s">
        <v>20</v>
      </c>
      <c r="D97" s="150"/>
      <c r="E97" s="151"/>
      <c r="F97" s="152"/>
      <c r="G97" s="142"/>
      <c r="H97" s="143"/>
      <c r="I97" s="143"/>
      <c r="J97" s="143"/>
      <c r="K97" s="143"/>
      <c r="L97" s="144"/>
      <c r="M97" s="57" t="str">
        <f>IF(G96="","",IF($X$19="✔","（翌月払いのため",""))</f>
        <v/>
      </c>
      <c r="N97" s="2"/>
      <c r="O97" s="2"/>
      <c r="P97" s="37"/>
      <c r="Q97" s="122"/>
      <c r="R97" s="123"/>
      <c r="S97" s="123"/>
      <c r="T97" s="124"/>
      <c r="U97" s="153"/>
      <c r="V97" s="154"/>
      <c r="W97" s="154"/>
      <c r="X97" s="154"/>
      <c r="Y97" s="155"/>
      <c r="Z97" s="41"/>
      <c r="AA97" s="42"/>
      <c r="AB97" s="42"/>
      <c r="AC97" s="42"/>
      <c r="AD97" s="15"/>
      <c r="AE97" s="32"/>
      <c r="AF97" s="56"/>
      <c r="AG97" s="57"/>
      <c r="AH97" s="57"/>
      <c r="AI97" s="15"/>
      <c r="AJ97" s="41"/>
      <c r="AK97" s="42"/>
      <c r="AL97" s="42"/>
      <c r="AM97" s="15"/>
      <c r="AN97" s="134"/>
      <c r="AO97" s="135"/>
      <c r="AP97" s="135"/>
      <c r="AQ97" s="136"/>
      <c r="AR97" s="176"/>
      <c r="AS97" s="176"/>
      <c r="AT97" s="2"/>
    </row>
    <row r="98" spans="1:47" ht="15.75" hidden="1" customHeight="1" outlineLevel="1" x14ac:dyDescent="0.2">
      <c r="A98" s="2"/>
      <c r="B98" s="128"/>
      <c r="C98" s="159" t="s">
        <v>23</v>
      </c>
      <c r="D98" s="160"/>
      <c r="E98" s="161" t="s">
        <v>17</v>
      </c>
      <c r="F98" s="162"/>
      <c r="G98" s="145"/>
      <c r="H98" s="146"/>
      <c r="I98" s="146"/>
      <c r="J98" s="146"/>
      <c r="K98" s="146"/>
      <c r="L98" s="147"/>
      <c r="M98" s="86"/>
      <c r="N98" s="87" t="str">
        <f>IF(G96="","",IF($X$19="✔",N96-1,""))</f>
        <v/>
      </c>
      <c r="O98" s="43" t="str">
        <f>IF(G96="","",IF($X$19="✔","か月）",""))</f>
        <v/>
      </c>
      <c r="P98" s="44"/>
      <c r="Q98" s="125"/>
      <c r="R98" s="126"/>
      <c r="S98" s="126"/>
      <c r="T98" s="127"/>
      <c r="U98" s="156"/>
      <c r="V98" s="157"/>
      <c r="W98" s="157"/>
      <c r="X98" s="157"/>
      <c r="Y98" s="158"/>
      <c r="Z98" s="58"/>
      <c r="AA98" s="59"/>
      <c r="AB98" s="59"/>
      <c r="AC98" s="59"/>
      <c r="AD98" s="13"/>
      <c r="AE98" s="21"/>
      <c r="AF98" s="12"/>
      <c r="AG98" s="12"/>
      <c r="AH98" s="12"/>
      <c r="AI98" s="13"/>
      <c r="AJ98" s="58"/>
      <c r="AK98" s="59"/>
      <c r="AL98" s="59"/>
      <c r="AM98" s="13"/>
      <c r="AN98" s="137"/>
      <c r="AO98" s="138"/>
      <c r="AP98" s="138"/>
      <c r="AQ98" s="139"/>
      <c r="AR98" s="176"/>
      <c r="AS98" s="176"/>
      <c r="AT98" s="2"/>
    </row>
    <row r="99" spans="1:47" ht="15.75" hidden="1" customHeight="1" outlineLevel="1" x14ac:dyDescent="0.2">
      <c r="A99" s="2"/>
      <c r="B99" s="128">
        <v>9</v>
      </c>
      <c r="C99" s="163"/>
      <c r="D99" s="164"/>
      <c r="E99" s="164"/>
      <c r="F99" s="165"/>
      <c r="G99" s="167" t="s">
        <v>8</v>
      </c>
      <c r="H99" s="168"/>
      <c r="I99" s="168"/>
      <c r="J99" s="168"/>
      <c r="K99" s="168"/>
      <c r="L99" s="169"/>
      <c r="M99" s="106" t="s">
        <v>61</v>
      </c>
      <c r="N99" s="107"/>
      <c r="O99" s="107"/>
      <c r="P99" s="108"/>
      <c r="Q99" s="113" t="s">
        <v>40</v>
      </c>
      <c r="R99" s="114"/>
      <c r="S99" s="114"/>
      <c r="T99" s="115"/>
      <c r="U99" s="170"/>
      <c r="V99" s="171"/>
      <c r="W99" s="171"/>
      <c r="X99" s="171"/>
      <c r="Y99" s="172"/>
      <c r="Z99" s="8"/>
      <c r="AA99" s="9"/>
      <c r="AB99" s="9"/>
      <c r="AC99" s="9"/>
      <c r="AD99" s="30"/>
      <c r="AE99" s="33"/>
      <c r="AF99" s="9"/>
      <c r="AG99" s="34"/>
      <c r="AH99" s="9"/>
      <c r="AI99" s="30"/>
      <c r="AJ99" s="35"/>
      <c r="AK99" s="36"/>
      <c r="AL99" s="36"/>
      <c r="AM99" s="30"/>
      <c r="AN99" s="173"/>
      <c r="AO99" s="174"/>
      <c r="AP99" s="174"/>
      <c r="AQ99" s="175"/>
      <c r="AR99" s="176"/>
      <c r="AS99" s="176"/>
      <c r="AT99" s="2"/>
    </row>
    <row r="100" spans="1:47" ht="15.75" hidden="1" customHeight="1" outlineLevel="1" x14ac:dyDescent="0.2">
      <c r="A100" s="2"/>
      <c r="B100" s="128"/>
      <c r="C100" s="166"/>
      <c r="D100" s="111"/>
      <c r="E100" s="111"/>
      <c r="F100" s="112"/>
      <c r="G100" s="142"/>
      <c r="H100" s="143"/>
      <c r="I100" s="143"/>
      <c r="J100" s="143"/>
      <c r="K100" s="143"/>
      <c r="L100" s="144"/>
      <c r="M100" s="97"/>
      <c r="N100" s="98"/>
      <c r="O100" s="98"/>
      <c r="P100" s="99"/>
      <c r="Q100" s="116"/>
      <c r="R100" s="117"/>
      <c r="S100" s="117"/>
      <c r="T100" s="118"/>
      <c r="U100" s="38"/>
      <c r="V100" s="177" t="str">
        <f>IF(V101="","",V101*W102)</f>
        <v/>
      </c>
      <c r="W100" s="177"/>
      <c r="X100" s="177"/>
      <c r="Y100" s="15" t="s">
        <v>3</v>
      </c>
      <c r="Z100" s="32"/>
      <c r="AA100" s="178" t="str">
        <f>IF(AA101="","",AA101*AB102)</f>
        <v/>
      </c>
      <c r="AB100" s="178"/>
      <c r="AC100" s="178"/>
      <c r="AD100" s="15" t="s">
        <v>3</v>
      </c>
      <c r="AE100" s="39"/>
      <c r="AF100" s="2" t="s">
        <v>84</v>
      </c>
      <c r="AG100" s="40"/>
      <c r="AH100" s="2"/>
      <c r="AI100" s="15"/>
      <c r="AJ100" s="41"/>
      <c r="AK100" s="42"/>
      <c r="AL100" s="42"/>
      <c r="AM100" s="15"/>
      <c r="AN100" s="134"/>
      <c r="AO100" s="135"/>
      <c r="AP100" s="135"/>
      <c r="AQ100" s="136"/>
      <c r="AR100" s="176"/>
      <c r="AS100" s="176"/>
      <c r="AT100" s="2"/>
      <c r="AU100" s="4">
        <f>YEAR($AU$1)*12+MONTH($AU$1)-YEAR(G100)*12-MONTH(G100)
-IF(DAY(G100+1)=1,IF(DAY($AU$1+1)&gt;1,1),IF(AND(DAY($AU$1+1)&gt;1,
 DAY($AU$1)&lt;DAY(G100)),1))</f>
        <v>1520</v>
      </c>
    </row>
    <row r="101" spans="1:47" ht="15.75" hidden="1" customHeight="1" outlineLevel="1" x14ac:dyDescent="0.2">
      <c r="A101" s="2"/>
      <c r="B101" s="128"/>
      <c r="C101" s="166"/>
      <c r="D101" s="111"/>
      <c r="E101" s="111"/>
      <c r="F101" s="112"/>
      <c r="G101" s="142"/>
      <c r="H101" s="143"/>
      <c r="I101" s="143"/>
      <c r="J101" s="143"/>
      <c r="K101" s="143"/>
      <c r="L101" s="144"/>
      <c r="M101" s="100" t="s">
        <v>63</v>
      </c>
      <c r="N101" s="101"/>
      <c r="O101" s="101"/>
      <c r="P101" s="102"/>
      <c r="Q101" s="116"/>
      <c r="R101" s="117"/>
      <c r="S101" s="117"/>
      <c r="T101" s="118"/>
      <c r="U101" s="45" t="s">
        <v>6</v>
      </c>
      <c r="V101" s="179"/>
      <c r="W101" s="179"/>
      <c r="X101" s="180" t="s">
        <v>7</v>
      </c>
      <c r="Y101" s="181"/>
      <c r="Z101" s="32" t="s">
        <v>4</v>
      </c>
      <c r="AA101" s="179"/>
      <c r="AB101" s="179"/>
      <c r="AC101" s="180" t="s">
        <v>7</v>
      </c>
      <c r="AD101" s="181"/>
      <c r="AE101" s="32"/>
      <c r="AF101" s="182" t="str">
        <f>IF(AB102="","",8000*AB102)</f>
        <v/>
      </c>
      <c r="AG101" s="182"/>
      <c r="AH101" s="182"/>
      <c r="AI101" s="15" t="s">
        <v>3</v>
      </c>
      <c r="AJ101" s="41"/>
      <c r="AK101" s="42"/>
      <c r="AL101" s="42"/>
      <c r="AM101" s="15"/>
      <c r="AN101" s="134"/>
      <c r="AO101" s="135"/>
      <c r="AP101" s="135"/>
      <c r="AQ101" s="136"/>
      <c r="AR101" s="176"/>
      <c r="AS101" s="176"/>
      <c r="AT101" s="2"/>
    </row>
    <row r="102" spans="1:47" ht="15.75" hidden="1" customHeight="1" outlineLevel="1" x14ac:dyDescent="0.2">
      <c r="A102" s="25"/>
      <c r="B102" s="128"/>
      <c r="C102" s="166"/>
      <c r="D102" s="111"/>
      <c r="E102" s="111"/>
      <c r="F102" s="112"/>
      <c r="G102" s="145"/>
      <c r="H102" s="146"/>
      <c r="I102" s="146"/>
      <c r="J102" s="146"/>
      <c r="K102" s="146"/>
      <c r="L102" s="147"/>
      <c r="M102" s="103" t="str">
        <f>IF(M100="","",DATEDIF(M100,G100,"Y"))</f>
        <v/>
      </c>
      <c r="N102" s="104"/>
      <c r="O102" s="104"/>
      <c r="P102" s="105"/>
      <c r="Q102" s="116"/>
      <c r="R102" s="117"/>
      <c r="S102" s="117"/>
      <c r="T102" s="118"/>
      <c r="U102" s="46"/>
      <c r="V102" s="2"/>
      <c r="W102" s="88"/>
      <c r="X102" s="180" t="s">
        <v>18</v>
      </c>
      <c r="Y102" s="181"/>
      <c r="Z102" s="32"/>
      <c r="AA102" s="2"/>
      <c r="AB102" s="88"/>
      <c r="AC102" s="180" t="s">
        <v>18</v>
      </c>
      <c r="AD102" s="181"/>
      <c r="AE102" s="183"/>
      <c r="AF102" s="184"/>
      <c r="AG102" s="184"/>
      <c r="AH102" s="184"/>
      <c r="AI102" s="185"/>
      <c r="AJ102" s="41"/>
      <c r="AK102" s="148" t="str">
        <f>IF(AF104="","",ROUNDDOWN(MIN(AF101,AF104),-3))</f>
        <v/>
      </c>
      <c r="AL102" s="148"/>
      <c r="AM102" s="15" t="s">
        <v>3</v>
      </c>
      <c r="AN102" s="134"/>
      <c r="AO102" s="135"/>
      <c r="AP102" s="135"/>
      <c r="AQ102" s="136"/>
      <c r="AR102" s="176"/>
      <c r="AS102" s="176"/>
      <c r="AT102" s="2"/>
    </row>
    <row r="103" spans="1:47" ht="15.75" hidden="1" customHeight="1" outlineLevel="1" x14ac:dyDescent="0.2">
      <c r="A103" s="2"/>
      <c r="B103" s="128"/>
      <c r="C103" s="109" t="s">
        <v>12</v>
      </c>
      <c r="D103" s="110"/>
      <c r="E103" s="111"/>
      <c r="F103" s="112"/>
      <c r="G103" s="129" t="s">
        <v>80</v>
      </c>
      <c r="H103" s="130"/>
      <c r="I103" s="130"/>
      <c r="J103" s="130"/>
      <c r="K103" s="130"/>
      <c r="L103" s="131"/>
      <c r="M103" s="84"/>
      <c r="N103" s="62"/>
      <c r="O103" s="62"/>
      <c r="P103" s="85"/>
      <c r="Q103" s="119"/>
      <c r="R103" s="120"/>
      <c r="S103" s="120"/>
      <c r="T103" s="121"/>
      <c r="U103" s="47"/>
      <c r="V103" s="48"/>
      <c r="W103" s="48"/>
      <c r="X103" s="48"/>
      <c r="Y103" s="49"/>
      <c r="Z103" s="32"/>
      <c r="AA103" s="2"/>
      <c r="AB103" s="2"/>
      <c r="AC103" s="2"/>
      <c r="AD103" s="15"/>
      <c r="AE103" s="50"/>
      <c r="AF103" s="132" t="s">
        <v>39</v>
      </c>
      <c r="AG103" s="132"/>
      <c r="AH103" s="132"/>
      <c r="AI103" s="133"/>
      <c r="AK103" s="42"/>
      <c r="AL103" s="42"/>
      <c r="AM103" s="15"/>
      <c r="AN103" s="134"/>
      <c r="AO103" s="135"/>
      <c r="AP103" s="135"/>
      <c r="AQ103" s="136"/>
      <c r="AR103" s="176"/>
      <c r="AS103" s="176"/>
      <c r="AT103" s="2"/>
    </row>
    <row r="104" spans="1:47" ht="14" hidden="1" customHeight="1" outlineLevel="1" x14ac:dyDescent="0.2">
      <c r="A104" s="2"/>
      <c r="B104" s="128"/>
      <c r="C104" s="140"/>
      <c r="D104" s="141"/>
      <c r="E104" s="51"/>
      <c r="F104" s="52"/>
      <c r="G104" s="142"/>
      <c r="H104" s="143"/>
      <c r="I104" s="143"/>
      <c r="J104" s="143"/>
      <c r="K104" s="143"/>
      <c r="L104" s="144"/>
      <c r="M104" s="32"/>
      <c r="N104" s="2" t="str">
        <f>IF(G104="","",DATEDIF(G104,$M$29,"m")+1)</f>
        <v/>
      </c>
      <c r="O104" s="2" t="s">
        <v>19</v>
      </c>
      <c r="P104" s="37"/>
      <c r="Q104" s="122"/>
      <c r="R104" s="123"/>
      <c r="S104" s="123"/>
      <c r="T104" s="124"/>
      <c r="U104" s="53" t="s">
        <v>21</v>
      </c>
      <c r="V104" s="54"/>
      <c r="W104" s="54"/>
      <c r="X104" s="54"/>
      <c r="Y104" s="55"/>
      <c r="Z104" s="41"/>
      <c r="AA104" s="42"/>
      <c r="AB104" s="42"/>
      <c r="AC104" s="42"/>
      <c r="AD104" s="15"/>
      <c r="AE104" s="32"/>
      <c r="AF104" s="148" t="str">
        <f>IF(AA100="","",ROUNDDOWN(AA100/2,0))</f>
        <v/>
      </c>
      <c r="AG104" s="148"/>
      <c r="AH104" s="148"/>
      <c r="AI104" s="15" t="s">
        <v>3</v>
      </c>
      <c r="AJ104" s="41"/>
      <c r="AK104" s="42"/>
      <c r="AL104" s="42"/>
      <c r="AM104" s="15"/>
      <c r="AN104" s="134"/>
      <c r="AO104" s="135"/>
      <c r="AP104" s="135"/>
      <c r="AQ104" s="136"/>
      <c r="AR104" s="176"/>
      <c r="AS104" s="176"/>
      <c r="AT104" s="2"/>
    </row>
    <row r="105" spans="1:47" ht="15.75" hidden="1" customHeight="1" outlineLevel="1" x14ac:dyDescent="0.2">
      <c r="A105" s="2"/>
      <c r="B105" s="128"/>
      <c r="C105" s="149" t="s">
        <v>20</v>
      </c>
      <c r="D105" s="150"/>
      <c r="E105" s="151"/>
      <c r="F105" s="152"/>
      <c r="G105" s="142"/>
      <c r="H105" s="143"/>
      <c r="I105" s="143"/>
      <c r="J105" s="143"/>
      <c r="K105" s="143"/>
      <c r="L105" s="144"/>
      <c r="M105" s="57" t="str">
        <f>IF(G104="","",IF($X$19="✔","（翌月払いのため",""))</f>
        <v/>
      </c>
      <c r="N105" s="2"/>
      <c r="O105" s="2"/>
      <c r="P105" s="37"/>
      <c r="Q105" s="122"/>
      <c r="R105" s="123"/>
      <c r="S105" s="123"/>
      <c r="T105" s="124"/>
      <c r="U105" s="153"/>
      <c r="V105" s="154"/>
      <c r="W105" s="154"/>
      <c r="X105" s="154"/>
      <c r="Y105" s="155"/>
      <c r="Z105" s="41"/>
      <c r="AA105" s="42"/>
      <c r="AB105" s="42"/>
      <c r="AC105" s="42"/>
      <c r="AD105" s="15"/>
      <c r="AE105" s="32"/>
      <c r="AF105" s="56"/>
      <c r="AG105" s="57"/>
      <c r="AH105" s="57"/>
      <c r="AI105" s="15"/>
      <c r="AJ105" s="41"/>
      <c r="AK105" s="42"/>
      <c r="AL105" s="42"/>
      <c r="AM105" s="15"/>
      <c r="AN105" s="134"/>
      <c r="AO105" s="135"/>
      <c r="AP105" s="135"/>
      <c r="AQ105" s="136"/>
      <c r="AR105" s="176"/>
      <c r="AS105" s="176"/>
      <c r="AT105" s="2"/>
    </row>
    <row r="106" spans="1:47" ht="15.75" hidden="1" customHeight="1" outlineLevel="1" x14ac:dyDescent="0.2">
      <c r="A106" s="2"/>
      <c r="B106" s="128"/>
      <c r="C106" s="159" t="s">
        <v>23</v>
      </c>
      <c r="D106" s="160"/>
      <c r="E106" s="161" t="s">
        <v>17</v>
      </c>
      <c r="F106" s="162"/>
      <c r="G106" s="145"/>
      <c r="H106" s="146"/>
      <c r="I106" s="146"/>
      <c r="J106" s="146"/>
      <c r="K106" s="146"/>
      <c r="L106" s="147"/>
      <c r="M106" s="86"/>
      <c r="N106" s="87" t="str">
        <f>IF(G104="","",IF($X$19="✔",N104-1,""))</f>
        <v/>
      </c>
      <c r="O106" s="43" t="str">
        <f>IF(G104="","",IF($X$19="✔","か月）",""))</f>
        <v/>
      </c>
      <c r="P106" s="44"/>
      <c r="Q106" s="125"/>
      <c r="R106" s="126"/>
      <c r="S106" s="126"/>
      <c r="T106" s="127"/>
      <c r="U106" s="156"/>
      <c r="V106" s="157"/>
      <c r="W106" s="157"/>
      <c r="X106" s="157"/>
      <c r="Y106" s="158"/>
      <c r="Z106" s="58"/>
      <c r="AA106" s="59"/>
      <c r="AB106" s="59"/>
      <c r="AC106" s="59"/>
      <c r="AD106" s="13"/>
      <c r="AE106" s="21"/>
      <c r="AF106" s="12"/>
      <c r="AG106" s="12"/>
      <c r="AH106" s="12"/>
      <c r="AI106" s="13"/>
      <c r="AJ106" s="58"/>
      <c r="AK106" s="59"/>
      <c r="AL106" s="59"/>
      <c r="AM106" s="13"/>
      <c r="AN106" s="137"/>
      <c r="AO106" s="138"/>
      <c r="AP106" s="138"/>
      <c r="AQ106" s="139"/>
      <c r="AR106" s="176"/>
      <c r="AS106" s="176"/>
      <c r="AT106" s="2"/>
    </row>
    <row r="107" spans="1:47" ht="15.75" hidden="1" customHeight="1" outlineLevel="1" x14ac:dyDescent="0.2">
      <c r="A107" s="2"/>
      <c r="B107" s="128">
        <v>10</v>
      </c>
      <c r="C107" s="163"/>
      <c r="D107" s="164"/>
      <c r="E107" s="164"/>
      <c r="F107" s="165"/>
      <c r="G107" s="167" t="s">
        <v>8</v>
      </c>
      <c r="H107" s="168"/>
      <c r="I107" s="168"/>
      <c r="J107" s="168"/>
      <c r="K107" s="168"/>
      <c r="L107" s="169"/>
      <c r="M107" s="106" t="s">
        <v>61</v>
      </c>
      <c r="N107" s="107"/>
      <c r="O107" s="107"/>
      <c r="P107" s="108"/>
      <c r="Q107" s="113" t="s">
        <v>40</v>
      </c>
      <c r="R107" s="114"/>
      <c r="S107" s="114"/>
      <c r="T107" s="115"/>
      <c r="U107" s="170"/>
      <c r="V107" s="171"/>
      <c r="W107" s="171"/>
      <c r="X107" s="171"/>
      <c r="Y107" s="172"/>
      <c r="Z107" s="8"/>
      <c r="AA107" s="9"/>
      <c r="AB107" s="9"/>
      <c r="AC107" s="9"/>
      <c r="AD107" s="30"/>
      <c r="AE107" s="33"/>
      <c r="AF107" s="9"/>
      <c r="AG107" s="34"/>
      <c r="AH107" s="9"/>
      <c r="AI107" s="30"/>
      <c r="AJ107" s="35"/>
      <c r="AK107" s="36"/>
      <c r="AL107" s="36"/>
      <c r="AM107" s="30"/>
      <c r="AN107" s="173"/>
      <c r="AO107" s="174"/>
      <c r="AP107" s="174"/>
      <c r="AQ107" s="175"/>
      <c r="AR107" s="176"/>
      <c r="AS107" s="176"/>
      <c r="AT107" s="2"/>
    </row>
    <row r="108" spans="1:47" ht="15.75" hidden="1" customHeight="1" outlineLevel="1" x14ac:dyDescent="0.2">
      <c r="A108" s="2"/>
      <c r="B108" s="128"/>
      <c r="C108" s="166"/>
      <c r="D108" s="111"/>
      <c r="E108" s="111"/>
      <c r="F108" s="112"/>
      <c r="G108" s="142"/>
      <c r="H108" s="143"/>
      <c r="I108" s="143"/>
      <c r="J108" s="143"/>
      <c r="K108" s="143"/>
      <c r="L108" s="144"/>
      <c r="M108" s="97"/>
      <c r="N108" s="98"/>
      <c r="O108" s="98"/>
      <c r="P108" s="99"/>
      <c r="Q108" s="116"/>
      <c r="R108" s="117"/>
      <c r="S108" s="117"/>
      <c r="T108" s="118"/>
      <c r="U108" s="38"/>
      <c r="V108" s="177" t="str">
        <f>IF(V109="","",V109*W110)</f>
        <v/>
      </c>
      <c r="W108" s="177"/>
      <c r="X108" s="177"/>
      <c r="Y108" s="15" t="s">
        <v>3</v>
      </c>
      <c r="Z108" s="32"/>
      <c r="AA108" s="178" t="str">
        <f>IF(AA109="","",AA109*AB110)</f>
        <v/>
      </c>
      <c r="AB108" s="178"/>
      <c r="AC108" s="178"/>
      <c r="AD108" s="15" t="s">
        <v>3</v>
      </c>
      <c r="AE108" s="39"/>
      <c r="AF108" s="2" t="s">
        <v>84</v>
      </c>
      <c r="AG108" s="40"/>
      <c r="AH108" s="2"/>
      <c r="AI108" s="15"/>
      <c r="AJ108" s="41"/>
      <c r="AK108" s="42"/>
      <c r="AL108" s="42"/>
      <c r="AM108" s="15"/>
      <c r="AN108" s="134"/>
      <c r="AO108" s="135"/>
      <c r="AP108" s="135"/>
      <c r="AQ108" s="136"/>
      <c r="AR108" s="176"/>
      <c r="AS108" s="176"/>
      <c r="AT108" s="2"/>
      <c r="AU108" s="4">
        <f>YEAR($AU$1)*12+MONTH($AU$1)-YEAR(G108)*12-MONTH(G108)
-IF(DAY(G108+1)=1,IF(DAY($AU$1+1)&gt;1,1),IF(AND(DAY($AU$1+1)&gt;1,
 DAY($AU$1)&lt;DAY(G108)),1))</f>
        <v>1520</v>
      </c>
    </row>
    <row r="109" spans="1:47" ht="15.75" hidden="1" customHeight="1" outlineLevel="1" x14ac:dyDescent="0.2">
      <c r="A109" s="2"/>
      <c r="B109" s="128"/>
      <c r="C109" s="166"/>
      <c r="D109" s="111"/>
      <c r="E109" s="111"/>
      <c r="F109" s="112"/>
      <c r="G109" s="142"/>
      <c r="H109" s="143"/>
      <c r="I109" s="143"/>
      <c r="J109" s="143"/>
      <c r="K109" s="143"/>
      <c r="L109" s="144"/>
      <c r="M109" s="100" t="s">
        <v>63</v>
      </c>
      <c r="N109" s="101"/>
      <c r="O109" s="101"/>
      <c r="P109" s="102"/>
      <c r="Q109" s="116"/>
      <c r="R109" s="117"/>
      <c r="S109" s="117"/>
      <c r="T109" s="118"/>
      <c r="U109" s="45" t="s">
        <v>6</v>
      </c>
      <c r="V109" s="179"/>
      <c r="W109" s="179"/>
      <c r="X109" s="180" t="s">
        <v>7</v>
      </c>
      <c r="Y109" s="181"/>
      <c r="Z109" s="32" t="s">
        <v>4</v>
      </c>
      <c r="AA109" s="179"/>
      <c r="AB109" s="179"/>
      <c r="AC109" s="180" t="s">
        <v>7</v>
      </c>
      <c r="AD109" s="181"/>
      <c r="AE109" s="32"/>
      <c r="AF109" s="182" t="str">
        <f>IF(AB110="","",8000*AB110)</f>
        <v/>
      </c>
      <c r="AG109" s="182"/>
      <c r="AH109" s="182"/>
      <c r="AI109" s="15" t="s">
        <v>3</v>
      </c>
      <c r="AJ109" s="41"/>
      <c r="AK109" s="42"/>
      <c r="AL109" s="42"/>
      <c r="AM109" s="15"/>
      <c r="AN109" s="134"/>
      <c r="AO109" s="135"/>
      <c r="AP109" s="135"/>
      <c r="AQ109" s="136"/>
      <c r="AR109" s="176"/>
      <c r="AS109" s="176"/>
      <c r="AT109" s="2"/>
    </row>
    <row r="110" spans="1:47" ht="15.75" hidden="1" customHeight="1" outlineLevel="1" x14ac:dyDescent="0.2">
      <c r="A110" s="25"/>
      <c r="B110" s="128"/>
      <c r="C110" s="166"/>
      <c r="D110" s="111"/>
      <c r="E110" s="111"/>
      <c r="F110" s="112"/>
      <c r="G110" s="145"/>
      <c r="H110" s="146"/>
      <c r="I110" s="146"/>
      <c r="J110" s="146"/>
      <c r="K110" s="146"/>
      <c r="L110" s="147"/>
      <c r="M110" s="103" t="str">
        <f>IF(M108="","",DATEDIF(M108,G108,"Y"))</f>
        <v/>
      </c>
      <c r="N110" s="104"/>
      <c r="O110" s="104"/>
      <c r="P110" s="105"/>
      <c r="Q110" s="116"/>
      <c r="R110" s="117"/>
      <c r="S110" s="117"/>
      <c r="T110" s="118"/>
      <c r="U110" s="46"/>
      <c r="V110" s="2"/>
      <c r="W110" s="88"/>
      <c r="X110" s="180" t="s">
        <v>18</v>
      </c>
      <c r="Y110" s="181"/>
      <c r="Z110" s="32"/>
      <c r="AA110" s="2"/>
      <c r="AB110" s="88"/>
      <c r="AC110" s="180" t="s">
        <v>18</v>
      </c>
      <c r="AD110" s="181"/>
      <c r="AE110" s="183"/>
      <c r="AF110" s="184"/>
      <c r="AG110" s="184"/>
      <c r="AH110" s="184"/>
      <c r="AI110" s="185"/>
      <c r="AJ110" s="41"/>
      <c r="AK110" s="148" t="str">
        <f>IF(AF112="","",ROUNDDOWN(MIN(AF109,AF112),-3))</f>
        <v/>
      </c>
      <c r="AL110" s="148"/>
      <c r="AM110" s="15" t="s">
        <v>3</v>
      </c>
      <c r="AN110" s="134"/>
      <c r="AO110" s="135"/>
      <c r="AP110" s="135"/>
      <c r="AQ110" s="136"/>
      <c r="AR110" s="176"/>
      <c r="AS110" s="176"/>
      <c r="AT110" s="2"/>
    </row>
    <row r="111" spans="1:47" ht="15.75" hidden="1" customHeight="1" outlineLevel="1" x14ac:dyDescent="0.2">
      <c r="A111" s="2"/>
      <c r="B111" s="128"/>
      <c r="C111" s="109" t="s">
        <v>12</v>
      </c>
      <c r="D111" s="110"/>
      <c r="E111" s="111"/>
      <c r="F111" s="112"/>
      <c r="G111" s="129" t="s">
        <v>80</v>
      </c>
      <c r="H111" s="130"/>
      <c r="I111" s="130"/>
      <c r="J111" s="130"/>
      <c r="K111" s="130"/>
      <c r="L111" s="131"/>
      <c r="M111" s="84"/>
      <c r="N111" s="62"/>
      <c r="O111" s="62"/>
      <c r="P111" s="85"/>
      <c r="Q111" s="119"/>
      <c r="R111" s="120"/>
      <c r="S111" s="120"/>
      <c r="T111" s="121"/>
      <c r="U111" s="47"/>
      <c r="V111" s="48"/>
      <c r="W111" s="48"/>
      <c r="X111" s="48"/>
      <c r="Y111" s="49"/>
      <c r="Z111" s="32"/>
      <c r="AA111" s="2"/>
      <c r="AB111" s="2"/>
      <c r="AC111" s="2"/>
      <c r="AD111" s="15"/>
      <c r="AE111" s="50"/>
      <c r="AF111" s="132" t="s">
        <v>39</v>
      </c>
      <c r="AG111" s="132"/>
      <c r="AH111" s="132"/>
      <c r="AI111" s="133"/>
      <c r="AK111" s="42"/>
      <c r="AL111" s="42"/>
      <c r="AM111" s="15"/>
      <c r="AN111" s="134"/>
      <c r="AO111" s="135"/>
      <c r="AP111" s="135"/>
      <c r="AQ111" s="136"/>
      <c r="AR111" s="176"/>
      <c r="AS111" s="176"/>
      <c r="AT111" s="2"/>
    </row>
    <row r="112" spans="1:47" ht="14" hidden="1" customHeight="1" outlineLevel="1" x14ac:dyDescent="0.2">
      <c r="A112" s="2"/>
      <c r="B112" s="128"/>
      <c r="C112" s="140"/>
      <c r="D112" s="141"/>
      <c r="E112" s="51"/>
      <c r="F112" s="52"/>
      <c r="G112" s="142"/>
      <c r="H112" s="143"/>
      <c r="I112" s="143"/>
      <c r="J112" s="143"/>
      <c r="K112" s="143"/>
      <c r="L112" s="144"/>
      <c r="M112" s="32"/>
      <c r="N112" s="2" t="str">
        <f>IF(G112="","",DATEDIF(G112,$M$29,"m")+1)</f>
        <v/>
      </c>
      <c r="O112" s="2" t="s">
        <v>19</v>
      </c>
      <c r="P112" s="37"/>
      <c r="Q112" s="122"/>
      <c r="R112" s="123"/>
      <c r="S112" s="123"/>
      <c r="T112" s="124"/>
      <c r="U112" s="53" t="s">
        <v>21</v>
      </c>
      <c r="V112" s="54"/>
      <c r="W112" s="54"/>
      <c r="X112" s="54"/>
      <c r="Y112" s="55"/>
      <c r="Z112" s="41"/>
      <c r="AA112" s="42"/>
      <c r="AB112" s="42"/>
      <c r="AC112" s="42"/>
      <c r="AD112" s="15"/>
      <c r="AE112" s="32"/>
      <c r="AF112" s="148" t="str">
        <f>IF(AA108="","",ROUNDDOWN(AA108/2,0))</f>
        <v/>
      </c>
      <c r="AG112" s="148"/>
      <c r="AH112" s="148"/>
      <c r="AI112" s="15" t="s">
        <v>3</v>
      </c>
      <c r="AJ112" s="41"/>
      <c r="AK112" s="42"/>
      <c r="AL112" s="42"/>
      <c r="AM112" s="15"/>
      <c r="AN112" s="134"/>
      <c r="AO112" s="135"/>
      <c r="AP112" s="135"/>
      <c r="AQ112" s="136"/>
      <c r="AR112" s="176"/>
      <c r="AS112" s="176"/>
      <c r="AT112" s="2"/>
    </row>
    <row r="113" spans="1:47" ht="15.75" hidden="1" customHeight="1" outlineLevel="1" x14ac:dyDescent="0.2">
      <c r="A113" s="2"/>
      <c r="B113" s="128"/>
      <c r="C113" s="149" t="s">
        <v>20</v>
      </c>
      <c r="D113" s="150"/>
      <c r="E113" s="151"/>
      <c r="F113" s="152"/>
      <c r="G113" s="142"/>
      <c r="H113" s="143"/>
      <c r="I113" s="143"/>
      <c r="J113" s="143"/>
      <c r="K113" s="143"/>
      <c r="L113" s="144"/>
      <c r="M113" s="57" t="str">
        <f>IF(G112="","",IF($X$19="✔","（翌月払いのため",""))</f>
        <v/>
      </c>
      <c r="N113" s="2"/>
      <c r="O113" s="2"/>
      <c r="P113" s="37"/>
      <c r="Q113" s="122"/>
      <c r="R113" s="123"/>
      <c r="S113" s="123"/>
      <c r="T113" s="124"/>
      <c r="U113" s="153"/>
      <c r="V113" s="154"/>
      <c r="W113" s="154"/>
      <c r="X113" s="154"/>
      <c r="Y113" s="155"/>
      <c r="Z113" s="41"/>
      <c r="AA113" s="42"/>
      <c r="AB113" s="42"/>
      <c r="AC113" s="42"/>
      <c r="AD113" s="15"/>
      <c r="AE113" s="32"/>
      <c r="AF113" s="56"/>
      <c r="AG113" s="57"/>
      <c r="AH113" s="57"/>
      <c r="AI113" s="15"/>
      <c r="AJ113" s="41"/>
      <c r="AK113" s="42"/>
      <c r="AL113" s="42"/>
      <c r="AM113" s="15"/>
      <c r="AN113" s="134"/>
      <c r="AO113" s="135"/>
      <c r="AP113" s="135"/>
      <c r="AQ113" s="136"/>
      <c r="AR113" s="176"/>
      <c r="AS113" s="176"/>
      <c r="AT113" s="2"/>
    </row>
    <row r="114" spans="1:47" ht="15.75" hidden="1" customHeight="1" outlineLevel="1" x14ac:dyDescent="0.2">
      <c r="A114" s="2"/>
      <c r="B114" s="128"/>
      <c r="C114" s="159" t="s">
        <v>23</v>
      </c>
      <c r="D114" s="160"/>
      <c r="E114" s="161" t="s">
        <v>17</v>
      </c>
      <c r="F114" s="162"/>
      <c r="G114" s="145"/>
      <c r="H114" s="146"/>
      <c r="I114" s="146"/>
      <c r="J114" s="146"/>
      <c r="K114" s="146"/>
      <c r="L114" s="147"/>
      <c r="M114" s="86"/>
      <c r="N114" s="87" t="str">
        <f>IF(G112="","",IF($X$19="✔",N112-1,""))</f>
        <v/>
      </c>
      <c r="O114" s="43" t="str">
        <f>IF(G112="","",IF($X$19="✔","か月）",""))</f>
        <v/>
      </c>
      <c r="P114" s="44"/>
      <c r="Q114" s="125"/>
      <c r="R114" s="126"/>
      <c r="S114" s="126"/>
      <c r="T114" s="127"/>
      <c r="U114" s="156"/>
      <c r="V114" s="157"/>
      <c r="W114" s="157"/>
      <c r="X114" s="157"/>
      <c r="Y114" s="158"/>
      <c r="Z114" s="58"/>
      <c r="AA114" s="59"/>
      <c r="AB114" s="59"/>
      <c r="AC114" s="59"/>
      <c r="AD114" s="13"/>
      <c r="AE114" s="21"/>
      <c r="AF114" s="12"/>
      <c r="AG114" s="12"/>
      <c r="AH114" s="12"/>
      <c r="AI114" s="13"/>
      <c r="AJ114" s="58"/>
      <c r="AK114" s="59"/>
      <c r="AL114" s="59"/>
      <c r="AM114" s="13"/>
      <c r="AN114" s="137"/>
      <c r="AO114" s="138"/>
      <c r="AP114" s="138"/>
      <c r="AQ114" s="139"/>
      <c r="AR114" s="176"/>
      <c r="AS114" s="176"/>
      <c r="AT114" s="2"/>
    </row>
    <row r="115" spans="1:47" ht="15.75" hidden="1" customHeight="1" outlineLevel="1" x14ac:dyDescent="0.2">
      <c r="A115" s="2"/>
      <c r="B115" s="128">
        <v>11</v>
      </c>
      <c r="C115" s="163"/>
      <c r="D115" s="164"/>
      <c r="E115" s="164"/>
      <c r="F115" s="165"/>
      <c r="G115" s="167" t="s">
        <v>8</v>
      </c>
      <c r="H115" s="168"/>
      <c r="I115" s="168"/>
      <c r="J115" s="168"/>
      <c r="K115" s="168"/>
      <c r="L115" s="169"/>
      <c r="M115" s="106" t="s">
        <v>61</v>
      </c>
      <c r="N115" s="107"/>
      <c r="O115" s="107"/>
      <c r="P115" s="108"/>
      <c r="Q115" s="113" t="s">
        <v>40</v>
      </c>
      <c r="R115" s="114"/>
      <c r="S115" s="114"/>
      <c r="T115" s="115"/>
      <c r="U115" s="170"/>
      <c r="V115" s="171"/>
      <c r="W115" s="171"/>
      <c r="X115" s="171"/>
      <c r="Y115" s="172"/>
      <c r="Z115" s="8"/>
      <c r="AA115" s="9"/>
      <c r="AB115" s="9"/>
      <c r="AC115" s="9"/>
      <c r="AD115" s="30"/>
      <c r="AE115" s="33"/>
      <c r="AF115" s="9"/>
      <c r="AG115" s="34"/>
      <c r="AH115" s="9"/>
      <c r="AI115" s="30"/>
      <c r="AJ115" s="35"/>
      <c r="AK115" s="36"/>
      <c r="AL115" s="36"/>
      <c r="AM115" s="30"/>
      <c r="AN115" s="173"/>
      <c r="AO115" s="174"/>
      <c r="AP115" s="174"/>
      <c r="AQ115" s="175"/>
      <c r="AR115" s="176"/>
      <c r="AS115" s="176"/>
      <c r="AT115" s="2"/>
    </row>
    <row r="116" spans="1:47" ht="15.75" hidden="1" customHeight="1" outlineLevel="1" x14ac:dyDescent="0.2">
      <c r="A116" s="2"/>
      <c r="B116" s="128"/>
      <c r="C116" s="166"/>
      <c r="D116" s="111"/>
      <c r="E116" s="111"/>
      <c r="F116" s="112"/>
      <c r="G116" s="142"/>
      <c r="H116" s="143"/>
      <c r="I116" s="143"/>
      <c r="J116" s="143"/>
      <c r="K116" s="143"/>
      <c r="L116" s="144"/>
      <c r="M116" s="97"/>
      <c r="N116" s="98"/>
      <c r="O116" s="98"/>
      <c r="P116" s="99"/>
      <c r="Q116" s="116"/>
      <c r="R116" s="117"/>
      <c r="S116" s="117"/>
      <c r="T116" s="118"/>
      <c r="U116" s="38"/>
      <c r="V116" s="177" t="str">
        <f>IF(V117="","",V117*W118)</f>
        <v/>
      </c>
      <c r="W116" s="177"/>
      <c r="X116" s="177"/>
      <c r="Y116" s="15" t="s">
        <v>3</v>
      </c>
      <c r="Z116" s="32"/>
      <c r="AA116" s="178" t="str">
        <f>IF(AA117="","",AA117*AB118)</f>
        <v/>
      </c>
      <c r="AB116" s="178"/>
      <c r="AC116" s="178"/>
      <c r="AD116" s="15" t="s">
        <v>3</v>
      </c>
      <c r="AE116" s="39"/>
      <c r="AF116" s="2" t="s">
        <v>84</v>
      </c>
      <c r="AG116" s="40"/>
      <c r="AH116" s="2"/>
      <c r="AI116" s="15"/>
      <c r="AJ116" s="41"/>
      <c r="AK116" s="42"/>
      <c r="AL116" s="42"/>
      <c r="AM116" s="15"/>
      <c r="AN116" s="134"/>
      <c r="AO116" s="135"/>
      <c r="AP116" s="135"/>
      <c r="AQ116" s="136"/>
      <c r="AR116" s="176"/>
      <c r="AS116" s="176"/>
      <c r="AT116" s="2"/>
      <c r="AU116" s="4">
        <f>YEAR($AU$1)*12+MONTH($AU$1)-YEAR(G116)*12-MONTH(G116)
-IF(DAY(G116+1)=1,IF(DAY($AU$1+1)&gt;1,1),IF(AND(DAY($AU$1+1)&gt;1,
 DAY($AU$1)&lt;DAY(G116)),1))</f>
        <v>1520</v>
      </c>
    </row>
    <row r="117" spans="1:47" ht="15.75" hidden="1" customHeight="1" outlineLevel="1" x14ac:dyDescent="0.2">
      <c r="A117" s="2"/>
      <c r="B117" s="128"/>
      <c r="C117" s="166"/>
      <c r="D117" s="111"/>
      <c r="E117" s="111"/>
      <c r="F117" s="112"/>
      <c r="G117" s="142"/>
      <c r="H117" s="143"/>
      <c r="I117" s="143"/>
      <c r="J117" s="143"/>
      <c r="K117" s="143"/>
      <c r="L117" s="144"/>
      <c r="M117" s="100" t="s">
        <v>63</v>
      </c>
      <c r="N117" s="101"/>
      <c r="O117" s="101"/>
      <c r="P117" s="102"/>
      <c r="Q117" s="116"/>
      <c r="R117" s="117"/>
      <c r="S117" s="117"/>
      <c r="T117" s="118"/>
      <c r="U117" s="45" t="s">
        <v>6</v>
      </c>
      <c r="V117" s="179"/>
      <c r="W117" s="179"/>
      <c r="X117" s="180" t="s">
        <v>7</v>
      </c>
      <c r="Y117" s="181"/>
      <c r="Z117" s="32" t="s">
        <v>4</v>
      </c>
      <c r="AA117" s="179"/>
      <c r="AB117" s="179"/>
      <c r="AC117" s="180" t="s">
        <v>7</v>
      </c>
      <c r="AD117" s="181"/>
      <c r="AE117" s="32"/>
      <c r="AF117" s="182" t="str">
        <f>IF(AB118="","",8000*AB118)</f>
        <v/>
      </c>
      <c r="AG117" s="182"/>
      <c r="AH117" s="182"/>
      <c r="AI117" s="15" t="s">
        <v>3</v>
      </c>
      <c r="AJ117" s="41"/>
      <c r="AK117" s="42"/>
      <c r="AL117" s="42"/>
      <c r="AM117" s="15"/>
      <c r="AN117" s="134"/>
      <c r="AO117" s="135"/>
      <c r="AP117" s="135"/>
      <c r="AQ117" s="136"/>
      <c r="AR117" s="176"/>
      <c r="AS117" s="176"/>
      <c r="AT117" s="2"/>
    </row>
    <row r="118" spans="1:47" ht="17.399999999999999" hidden="1" customHeight="1" outlineLevel="1" x14ac:dyDescent="0.2">
      <c r="A118" s="25"/>
      <c r="B118" s="128"/>
      <c r="C118" s="166"/>
      <c r="D118" s="111"/>
      <c r="E118" s="111"/>
      <c r="F118" s="112"/>
      <c r="G118" s="145"/>
      <c r="H118" s="146"/>
      <c r="I118" s="146"/>
      <c r="J118" s="146"/>
      <c r="K118" s="146"/>
      <c r="L118" s="147"/>
      <c r="M118" s="103" t="str">
        <f>IF(M116="","",DATEDIF(M116,G116,"Y"))</f>
        <v/>
      </c>
      <c r="N118" s="104"/>
      <c r="O118" s="104"/>
      <c r="P118" s="105"/>
      <c r="Q118" s="116"/>
      <c r="R118" s="117"/>
      <c r="S118" s="117"/>
      <c r="T118" s="118"/>
      <c r="U118" s="46"/>
      <c r="V118" s="2"/>
      <c r="W118" s="88"/>
      <c r="X118" s="180" t="s">
        <v>18</v>
      </c>
      <c r="Y118" s="181"/>
      <c r="Z118" s="32"/>
      <c r="AA118" s="2"/>
      <c r="AB118" s="88"/>
      <c r="AC118" s="180" t="s">
        <v>18</v>
      </c>
      <c r="AD118" s="181"/>
      <c r="AE118" s="183"/>
      <c r="AF118" s="184"/>
      <c r="AG118" s="184"/>
      <c r="AH118" s="184"/>
      <c r="AI118" s="185"/>
      <c r="AJ118" s="41"/>
      <c r="AK118" s="148" t="str">
        <f>IF(AF120="","",ROUNDDOWN(MIN(AF117,AF120),-3))</f>
        <v/>
      </c>
      <c r="AL118" s="148"/>
      <c r="AM118" s="15" t="s">
        <v>3</v>
      </c>
      <c r="AN118" s="134"/>
      <c r="AO118" s="135"/>
      <c r="AP118" s="135"/>
      <c r="AQ118" s="136"/>
      <c r="AR118" s="176"/>
      <c r="AS118" s="176"/>
      <c r="AT118" s="2"/>
    </row>
    <row r="119" spans="1:47" ht="14.4" hidden="1" customHeight="1" outlineLevel="1" x14ac:dyDescent="0.2">
      <c r="A119" s="2"/>
      <c r="B119" s="128"/>
      <c r="C119" s="109" t="s">
        <v>12</v>
      </c>
      <c r="D119" s="110"/>
      <c r="E119" s="111"/>
      <c r="F119" s="112"/>
      <c r="G119" s="129" t="s">
        <v>80</v>
      </c>
      <c r="H119" s="130"/>
      <c r="I119" s="130"/>
      <c r="J119" s="130"/>
      <c r="K119" s="130"/>
      <c r="L119" s="131"/>
      <c r="M119" s="84"/>
      <c r="N119" s="62"/>
      <c r="O119" s="62"/>
      <c r="P119" s="85"/>
      <c r="Q119" s="119"/>
      <c r="R119" s="120"/>
      <c r="S119" s="120"/>
      <c r="T119" s="121"/>
      <c r="U119" s="47"/>
      <c r="V119" s="48"/>
      <c r="W119" s="48"/>
      <c r="X119" s="48"/>
      <c r="Y119" s="49"/>
      <c r="Z119" s="32"/>
      <c r="AA119" s="2"/>
      <c r="AB119" s="2"/>
      <c r="AC119" s="2"/>
      <c r="AD119" s="15"/>
      <c r="AE119" s="50"/>
      <c r="AF119" s="132" t="s">
        <v>39</v>
      </c>
      <c r="AG119" s="132"/>
      <c r="AH119" s="132"/>
      <c r="AI119" s="133"/>
      <c r="AK119" s="42"/>
      <c r="AL119" s="42"/>
      <c r="AM119" s="15"/>
      <c r="AN119" s="134"/>
      <c r="AO119" s="135"/>
      <c r="AP119" s="135"/>
      <c r="AQ119" s="136"/>
      <c r="AR119" s="176"/>
      <c r="AS119" s="176"/>
      <c r="AT119" s="2"/>
    </row>
    <row r="120" spans="1:47" ht="15.75" hidden="1" customHeight="1" outlineLevel="1" x14ac:dyDescent="0.2">
      <c r="A120" s="2"/>
      <c r="B120" s="128"/>
      <c r="C120" s="140"/>
      <c r="D120" s="141"/>
      <c r="E120" s="51"/>
      <c r="F120" s="52"/>
      <c r="G120" s="142"/>
      <c r="H120" s="143"/>
      <c r="I120" s="143"/>
      <c r="J120" s="143"/>
      <c r="K120" s="143"/>
      <c r="L120" s="144"/>
      <c r="M120" s="32"/>
      <c r="N120" s="2" t="str">
        <f>IF(G120="","",DATEDIF(G120,$M$29,"m")+1)</f>
        <v/>
      </c>
      <c r="O120" s="2" t="s">
        <v>19</v>
      </c>
      <c r="P120" s="37"/>
      <c r="Q120" s="122"/>
      <c r="R120" s="123"/>
      <c r="S120" s="123"/>
      <c r="T120" s="124"/>
      <c r="U120" s="53" t="s">
        <v>21</v>
      </c>
      <c r="V120" s="54"/>
      <c r="W120" s="54"/>
      <c r="X120" s="54"/>
      <c r="Y120" s="55"/>
      <c r="Z120" s="41"/>
      <c r="AA120" s="42"/>
      <c r="AB120" s="42"/>
      <c r="AC120" s="42"/>
      <c r="AD120" s="15"/>
      <c r="AE120" s="32"/>
      <c r="AF120" s="148" t="str">
        <f>IF(AA116="","",ROUNDDOWN(AA116/2,0))</f>
        <v/>
      </c>
      <c r="AG120" s="148"/>
      <c r="AH120" s="148"/>
      <c r="AI120" s="15" t="s">
        <v>3</v>
      </c>
      <c r="AJ120" s="41"/>
      <c r="AK120" s="42"/>
      <c r="AL120" s="42"/>
      <c r="AM120" s="15"/>
      <c r="AN120" s="134"/>
      <c r="AO120" s="135"/>
      <c r="AP120" s="135"/>
      <c r="AQ120" s="136"/>
      <c r="AR120" s="176"/>
      <c r="AS120" s="176"/>
      <c r="AT120" s="2"/>
    </row>
    <row r="121" spans="1:47" ht="15.75" hidden="1" customHeight="1" outlineLevel="1" x14ac:dyDescent="0.2">
      <c r="A121" s="2"/>
      <c r="B121" s="128"/>
      <c r="C121" s="149" t="s">
        <v>20</v>
      </c>
      <c r="D121" s="150"/>
      <c r="E121" s="151"/>
      <c r="F121" s="152"/>
      <c r="G121" s="142"/>
      <c r="H121" s="143"/>
      <c r="I121" s="143"/>
      <c r="J121" s="143"/>
      <c r="K121" s="143"/>
      <c r="L121" s="144"/>
      <c r="M121" s="57" t="str">
        <f>IF(G120="","",IF($X$19="✔","（翌月払いのため",""))</f>
        <v/>
      </c>
      <c r="N121" s="2"/>
      <c r="O121" s="2"/>
      <c r="P121" s="37"/>
      <c r="Q121" s="122"/>
      <c r="R121" s="123"/>
      <c r="S121" s="123"/>
      <c r="T121" s="124"/>
      <c r="U121" s="153"/>
      <c r="V121" s="154"/>
      <c r="W121" s="154"/>
      <c r="X121" s="154"/>
      <c r="Y121" s="155"/>
      <c r="Z121" s="41"/>
      <c r="AA121" s="42"/>
      <c r="AB121" s="42"/>
      <c r="AC121" s="42"/>
      <c r="AD121" s="15"/>
      <c r="AE121" s="32"/>
      <c r="AF121" s="56"/>
      <c r="AG121" s="57"/>
      <c r="AH121" s="57"/>
      <c r="AI121" s="15"/>
      <c r="AJ121" s="41"/>
      <c r="AK121" s="42"/>
      <c r="AL121" s="42"/>
      <c r="AM121" s="15"/>
      <c r="AN121" s="134"/>
      <c r="AO121" s="135"/>
      <c r="AP121" s="135"/>
      <c r="AQ121" s="136"/>
      <c r="AR121" s="176"/>
      <c r="AS121" s="176"/>
      <c r="AT121" s="2"/>
    </row>
    <row r="122" spans="1:47" ht="15.75" hidden="1" customHeight="1" outlineLevel="1" x14ac:dyDescent="0.2">
      <c r="A122" s="2"/>
      <c r="B122" s="128"/>
      <c r="C122" s="159" t="s">
        <v>23</v>
      </c>
      <c r="D122" s="160"/>
      <c r="E122" s="186"/>
      <c r="F122" s="162"/>
      <c r="G122" s="145"/>
      <c r="H122" s="146"/>
      <c r="I122" s="146"/>
      <c r="J122" s="146"/>
      <c r="K122" s="146"/>
      <c r="L122" s="147"/>
      <c r="M122" s="86"/>
      <c r="N122" s="87" t="str">
        <f>IF(G120="","",IF($X$19="✔",N120-1,""))</f>
        <v/>
      </c>
      <c r="O122" s="43" t="str">
        <f>IF(G120="","",IF($X$19="✔","か月）",""))</f>
        <v/>
      </c>
      <c r="P122" s="44"/>
      <c r="Q122" s="125"/>
      <c r="R122" s="126"/>
      <c r="S122" s="126"/>
      <c r="T122" s="127"/>
      <c r="U122" s="156"/>
      <c r="V122" s="157"/>
      <c r="W122" s="157"/>
      <c r="X122" s="157"/>
      <c r="Y122" s="158"/>
      <c r="Z122" s="58"/>
      <c r="AA122" s="59"/>
      <c r="AB122" s="59"/>
      <c r="AC122" s="59"/>
      <c r="AD122" s="13"/>
      <c r="AE122" s="21"/>
      <c r="AF122" s="12"/>
      <c r="AG122" s="12"/>
      <c r="AH122" s="12"/>
      <c r="AI122" s="13"/>
      <c r="AJ122" s="58"/>
      <c r="AK122" s="59"/>
      <c r="AL122" s="59"/>
      <c r="AM122" s="13"/>
      <c r="AN122" s="137"/>
      <c r="AO122" s="138"/>
      <c r="AP122" s="138"/>
      <c r="AQ122" s="139"/>
      <c r="AR122" s="176"/>
      <c r="AS122" s="176"/>
      <c r="AT122" s="2"/>
    </row>
    <row r="123" spans="1:47" ht="15.75" hidden="1" customHeight="1" outlineLevel="1" x14ac:dyDescent="0.2">
      <c r="A123" s="2"/>
      <c r="B123" s="128">
        <v>12</v>
      </c>
      <c r="C123" s="163"/>
      <c r="D123" s="164"/>
      <c r="E123" s="164"/>
      <c r="F123" s="165"/>
      <c r="G123" s="167" t="s">
        <v>8</v>
      </c>
      <c r="H123" s="168"/>
      <c r="I123" s="168"/>
      <c r="J123" s="168"/>
      <c r="K123" s="168"/>
      <c r="L123" s="169"/>
      <c r="M123" s="106" t="s">
        <v>61</v>
      </c>
      <c r="N123" s="107"/>
      <c r="O123" s="107"/>
      <c r="P123" s="108"/>
      <c r="Q123" s="113" t="s">
        <v>40</v>
      </c>
      <c r="R123" s="114"/>
      <c r="S123" s="114"/>
      <c r="T123" s="115"/>
      <c r="U123" s="170"/>
      <c r="V123" s="171"/>
      <c r="W123" s="171"/>
      <c r="X123" s="171"/>
      <c r="Y123" s="172"/>
      <c r="Z123" s="8"/>
      <c r="AA123" s="9"/>
      <c r="AB123" s="9"/>
      <c r="AC123" s="9"/>
      <c r="AD123" s="30"/>
      <c r="AE123" s="33"/>
      <c r="AF123" s="9"/>
      <c r="AG123" s="34"/>
      <c r="AH123" s="9"/>
      <c r="AI123" s="30"/>
      <c r="AJ123" s="35"/>
      <c r="AK123" s="36"/>
      <c r="AL123" s="36"/>
      <c r="AM123" s="30"/>
      <c r="AN123" s="173"/>
      <c r="AO123" s="174"/>
      <c r="AP123" s="174"/>
      <c r="AQ123" s="175"/>
      <c r="AR123" s="176"/>
      <c r="AS123" s="176"/>
      <c r="AT123" s="2"/>
    </row>
    <row r="124" spans="1:47" ht="15.75" hidden="1" customHeight="1" outlineLevel="1" x14ac:dyDescent="0.2">
      <c r="A124" s="2"/>
      <c r="B124" s="128"/>
      <c r="C124" s="166"/>
      <c r="D124" s="111"/>
      <c r="E124" s="111"/>
      <c r="F124" s="112"/>
      <c r="G124" s="142"/>
      <c r="H124" s="143"/>
      <c r="I124" s="143"/>
      <c r="J124" s="143"/>
      <c r="K124" s="143"/>
      <c r="L124" s="144"/>
      <c r="M124" s="97"/>
      <c r="N124" s="98"/>
      <c r="O124" s="98"/>
      <c r="P124" s="99"/>
      <c r="Q124" s="116"/>
      <c r="R124" s="117"/>
      <c r="S124" s="117"/>
      <c r="T124" s="118"/>
      <c r="U124" s="38"/>
      <c r="V124" s="177" t="str">
        <f>IF(V125="","",V125*W126)</f>
        <v/>
      </c>
      <c r="W124" s="177"/>
      <c r="X124" s="177"/>
      <c r="Y124" s="15" t="s">
        <v>3</v>
      </c>
      <c r="Z124" s="32"/>
      <c r="AA124" s="178" t="str">
        <f>IF(AA125="","",AA125*AB126)</f>
        <v/>
      </c>
      <c r="AB124" s="178"/>
      <c r="AC124" s="178"/>
      <c r="AD124" s="15" t="s">
        <v>3</v>
      </c>
      <c r="AE124" s="39"/>
      <c r="AF124" s="2" t="s">
        <v>84</v>
      </c>
      <c r="AG124" s="40"/>
      <c r="AH124" s="2"/>
      <c r="AI124" s="15"/>
      <c r="AJ124" s="41"/>
      <c r="AK124" s="42"/>
      <c r="AL124" s="42"/>
      <c r="AM124" s="15"/>
      <c r="AN124" s="134"/>
      <c r="AO124" s="135"/>
      <c r="AP124" s="135"/>
      <c r="AQ124" s="136"/>
      <c r="AR124" s="176"/>
      <c r="AS124" s="176"/>
      <c r="AT124" s="2"/>
      <c r="AU124" s="4">
        <f>YEAR($AU$1)*12+MONTH($AU$1)-YEAR(G124)*12-MONTH(G124)
-IF(DAY(G124+1)=1,IF(DAY($AU$1+1)&gt;1,1),IF(AND(DAY($AU$1+1)&gt;1,
 DAY($AU$1)&lt;DAY(G124)),1))</f>
        <v>1520</v>
      </c>
    </row>
    <row r="125" spans="1:47" ht="15.75" hidden="1" customHeight="1" outlineLevel="1" x14ac:dyDescent="0.2">
      <c r="A125" s="2"/>
      <c r="B125" s="128"/>
      <c r="C125" s="166"/>
      <c r="D125" s="111"/>
      <c r="E125" s="111"/>
      <c r="F125" s="112"/>
      <c r="G125" s="142"/>
      <c r="H125" s="143"/>
      <c r="I125" s="143"/>
      <c r="J125" s="143"/>
      <c r="K125" s="143"/>
      <c r="L125" s="144"/>
      <c r="M125" s="100" t="s">
        <v>63</v>
      </c>
      <c r="N125" s="101"/>
      <c r="O125" s="101"/>
      <c r="P125" s="102"/>
      <c r="Q125" s="116"/>
      <c r="R125" s="117"/>
      <c r="S125" s="117"/>
      <c r="T125" s="118"/>
      <c r="U125" s="45" t="s">
        <v>6</v>
      </c>
      <c r="V125" s="179"/>
      <c r="W125" s="179"/>
      <c r="X125" s="180" t="s">
        <v>7</v>
      </c>
      <c r="Y125" s="181"/>
      <c r="Z125" s="32" t="s">
        <v>4</v>
      </c>
      <c r="AA125" s="179"/>
      <c r="AB125" s="179"/>
      <c r="AC125" s="180" t="s">
        <v>7</v>
      </c>
      <c r="AD125" s="181"/>
      <c r="AE125" s="32"/>
      <c r="AF125" s="182" t="str">
        <f>IF(AB126="","",8000*AB126)</f>
        <v/>
      </c>
      <c r="AG125" s="182"/>
      <c r="AH125" s="182"/>
      <c r="AI125" s="15" t="s">
        <v>3</v>
      </c>
      <c r="AJ125" s="41"/>
      <c r="AK125" s="42"/>
      <c r="AL125" s="42"/>
      <c r="AM125" s="15"/>
      <c r="AN125" s="134"/>
      <c r="AO125" s="135"/>
      <c r="AP125" s="135"/>
      <c r="AQ125" s="136"/>
      <c r="AR125" s="176"/>
      <c r="AS125" s="176"/>
      <c r="AT125" s="2"/>
    </row>
    <row r="126" spans="1:47" ht="15.75" hidden="1" customHeight="1" outlineLevel="1" x14ac:dyDescent="0.2">
      <c r="A126" s="25"/>
      <c r="B126" s="128"/>
      <c r="C126" s="166"/>
      <c r="D126" s="111"/>
      <c r="E126" s="111"/>
      <c r="F126" s="112"/>
      <c r="G126" s="145"/>
      <c r="H126" s="146"/>
      <c r="I126" s="146"/>
      <c r="J126" s="146"/>
      <c r="K126" s="146"/>
      <c r="L126" s="147"/>
      <c r="M126" s="103" t="str">
        <f>IF(M124="","",DATEDIF(M124,G124,"Y"))</f>
        <v/>
      </c>
      <c r="N126" s="104"/>
      <c r="O126" s="104"/>
      <c r="P126" s="105"/>
      <c r="Q126" s="116"/>
      <c r="R126" s="117"/>
      <c r="S126" s="117"/>
      <c r="T126" s="118"/>
      <c r="U126" s="46"/>
      <c r="V126" s="2"/>
      <c r="W126" s="88"/>
      <c r="X126" s="180" t="s">
        <v>18</v>
      </c>
      <c r="Y126" s="181"/>
      <c r="Z126" s="32"/>
      <c r="AA126" s="2"/>
      <c r="AB126" s="88"/>
      <c r="AC126" s="180" t="s">
        <v>18</v>
      </c>
      <c r="AD126" s="181"/>
      <c r="AE126" s="183"/>
      <c r="AF126" s="184"/>
      <c r="AG126" s="184"/>
      <c r="AH126" s="184"/>
      <c r="AI126" s="185"/>
      <c r="AJ126" s="41"/>
      <c r="AK126" s="148" t="str">
        <f>IF(AF128="","",ROUNDDOWN(MIN(AF125,AF128),-3))</f>
        <v/>
      </c>
      <c r="AL126" s="148"/>
      <c r="AM126" s="15" t="s">
        <v>3</v>
      </c>
      <c r="AN126" s="134"/>
      <c r="AO126" s="135"/>
      <c r="AP126" s="135"/>
      <c r="AQ126" s="136"/>
      <c r="AR126" s="176"/>
      <c r="AS126" s="176"/>
      <c r="AT126" s="2"/>
    </row>
    <row r="127" spans="1:47" ht="15.75" hidden="1" customHeight="1" outlineLevel="1" x14ac:dyDescent="0.2">
      <c r="A127" s="2"/>
      <c r="B127" s="128"/>
      <c r="C127" s="109" t="s">
        <v>12</v>
      </c>
      <c r="D127" s="110"/>
      <c r="E127" s="111"/>
      <c r="F127" s="112"/>
      <c r="G127" s="129" t="s">
        <v>80</v>
      </c>
      <c r="H127" s="130"/>
      <c r="I127" s="130"/>
      <c r="J127" s="130"/>
      <c r="K127" s="130"/>
      <c r="L127" s="131"/>
      <c r="M127" s="84"/>
      <c r="N127" s="62"/>
      <c r="O127" s="62"/>
      <c r="P127" s="85"/>
      <c r="Q127" s="119"/>
      <c r="R127" s="120"/>
      <c r="S127" s="120"/>
      <c r="T127" s="121"/>
      <c r="U127" s="47"/>
      <c r="V127" s="48"/>
      <c r="W127" s="48"/>
      <c r="X127" s="48"/>
      <c r="Y127" s="49"/>
      <c r="Z127" s="32"/>
      <c r="AA127" s="2"/>
      <c r="AB127" s="2"/>
      <c r="AC127" s="2"/>
      <c r="AD127" s="15"/>
      <c r="AE127" s="50"/>
      <c r="AF127" s="132" t="s">
        <v>39</v>
      </c>
      <c r="AG127" s="132"/>
      <c r="AH127" s="132"/>
      <c r="AI127" s="133"/>
      <c r="AK127" s="42"/>
      <c r="AL127" s="42"/>
      <c r="AM127" s="15"/>
      <c r="AN127" s="134"/>
      <c r="AO127" s="135"/>
      <c r="AP127" s="135"/>
      <c r="AQ127" s="136"/>
      <c r="AR127" s="176"/>
      <c r="AS127" s="176"/>
      <c r="AT127" s="2"/>
    </row>
    <row r="128" spans="1:47" ht="14" hidden="1" customHeight="1" outlineLevel="1" x14ac:dyDescent="0.2">
      <c r="A128" s="2"/>
      <c r="B128" s="128"/>
      <c r="C128" s="140"/>
      <c r="D128" s="141"/>
      <c r="E128" s="51"/>
      <c r="F128" s="52"/>
      <c r="G128" s="142"/>
      <c r="H128" s="143"/>
      <c r="I128" s="143"/>
      <c r="J128" s="143"/>
      <c r="K128" s="143"/>
      <c r="L128" s="144"/>
      <c r="M128" s="32"/>
      <c r="N128" s="2" t="str">
        <f>IF(G128="","",DATEDIF(G128,$M$29,"m")+1)</f>
        <v/>
      </c>
      <c r="O128" s="2" t="s">
        <v>19</v>
      </c>
      <c r="P128" s="37"/>
      <c r="Q128" s="122"/>
      <c r="R128" s="123"/>
      <c r="S128" s="123"/>
      <c r="T128" s="124"/>
      <c r="U128" s="53" t="s">
        <v>21</v>
      </c>
      <c r="V128" s="54"/>
      <c r="W128" s="54"/>
      <c r="X128" s="54"/>
      <c r="Y128" s="55"/>
      <c r="Z128" s="41"/>
      <c r="AA128" s="42"/>
      <c r="AB128" s="42"/>
      <c r="AC128" s="42"/>
      <c r="AD128" s="15"/>
      <c r="AE128" s="32"/>
      <c r="AF128" s="148" t="str">
        <f>IF(AA124="","",ROUNDDOWN(AA124/2,0))</f>
        <v/>
      </c>
      <c r="AG128" s="148"/>
      <c r="AH128" s="148"/>
      <c r="AI128" s="15" t="s">
        <v>3</v>
      </c>
      <c r="AJ128" s="41"/>
      <c r="AK128" s="42"/>
      <c r="AL128" s="42"/>
      <c r="AM128" s="15"/>
      <c r="AN128" s="134"/>
      <c r="AO128" s="135"/>
      <c r="AP128" s="135"/>
      <c r="AQ128" s="136"/>
      <c r="AR128" s="176"/>
      <c r="AS128" s="176"/>
      <c r="AT128" s="2"/>
    </row>
    <row r="129" spans="1:47" ht="15.75" hidden="1" customHeight="1" outlineLevel="1" x14ac:dyDescent="0.2">
      <c r="A129" s="2"/>
      <c r="B129" s="128"/>
      <c r="C129" s="149" t="s">
        <v>20</v>
      </c>
      <c r="D129" s="150"/>
      <c r="E129" s="151"/>
      <c r="F129" s="152"/>
      <c r="G129" s="142"/>
      <c r="H129" s="143"/>
      <c r="I129" s="143"/>
      <c r="J129" s="143"/>
      <c r="K129" s="143"/>
      <c r="L129" s="144"/>
      <c r="M129" s="57" t="str">
        <f>IF(G128="","",IF($X$19="✔","（翌月払いのため",""))</f>
        <v/>
      </c>
      <c r="N129" s="2"/>
      <c r="O129" s="2"/>
      <c r="P129" s="37"/>
      <c r="Q129" s="122"/>
      <c r="R129" s="123"/>
      <c r="S129" s="123"/>
      <c r="T129" s="124"/>
      <c r="U129" s="153"/>
      <c r="V129" s="154"/>
      <c r="W129" s="154"/>
      <c r="X129" s="154"/>
      <c r="Y129" s="155"/>
      <c r="Z129" s="41"/>
      <c r="AA129" s="42"/>
      <c r="AB129" s="42"/>
      <c r="AC129" s="42"/>
      <c r="AD129" s="15"/>
      <c r="AE129" s="32"/>
      <c r="AF129" s="56"/>
      <c r="AG129" s="57"/>
      <c r="AH129" s="57"/>
      <c r="AI129" s="15"/>
      <c r="AJ129" s="41"/>
      <c r="AK129" s="42"/>
      <c r="AL129" s="42"/>
      <c r="AM129" s="15"/>
      <c r="AN129" s="134"/>
      <c r="AO129" s="135"/>
      <c r="AP129" s="135"/>
      <c r="AQ129" s="136"/>
      <c r="AR129" s="176"/>
      <c r="AS129" s="176"/>
      <c r="AT129" s="2"/>
    </row>
    <row r="130" spans="1:47" ht="15.75" hidden="1" customHeight="1" outlineLevel="1" x14ac:dyDescent="0.2">
      <c r="A130" s="2"/>
      <c r="B130" s="128"/>
      <c r="C130" s="159" t="s">
        <v>23</v>
      </c>
      <c r="D130" s="160"/>
      <c r="E130" s="161" t="s">
        <v>17</v>
      </c>
      <c r="F130" s="162"/>
      <c r="G130" s="145"/>
      <c r="H130" s="146"/>
      <c r="I130" s="146"/>
      <c r="J130" s="146"/>
      <c r="K130" s="146"/>
      <c r="L130" s="147"/>
      <c r="M130" s="86"/>
      <c r="N130" s="87" t="str">
        <f>IF(G128="","",IF($X$19="✔",N128-1,""))</f>
        <v/>
      </c>
      <c r="O130" s="43" t="str">
        <f>IF(G128="","",IF($X$19="✔","か月）",""))</f>
        <v/>
      </c>
      <c r="P130" s="44"/>
      <c r="Q130" s="125"/>
      <c r="R130" s="126"/>
      <c r="S130" s="126"/>
      <c r="T130" s="127"/>
      <c r="U130" s="156"/>
      <c r="V130" s="157"/>
      <c r="W130" s="157"/>
      <c r="X130" s="157"/>
      <c r="Y130" s="158"/>
      <c r="Z130" s="58"/>
      <c r="AA130" s="59"/>
      <c r="AB130" s="59"/>
      <c r="AC130" s="59"/>
      <c r="AD130" s="13"/>
      <c r="AE130" s="21"/>
      <c r="AF130" s="12"/>
      <c r="AG130" s="12"/>
      <c r="AH130" s="12"/>
      <c r="AI130" s="13"/>
      <c r="AJ130" s="58"/>
      <c r="AK130" s="59"/>
      <c r="AL130" s="59"/>
      <c r="AM130" s="13"/>
      <c r="AN130" s="137"/>
      <c r="AO130" s="138"/>
      <c r="AP130" s="138"/>
      <c r="AQ130" s="139"/>
      <c r="AR130" s="176"/>
      <c r="AS130" s="176"/>
      <c r="AT130" s="2"/>
    </row>
    <row r="131" spans="1:47" ht="15.75" hidden="1" customHeight="1" outlineLevel="1" x14ac:dyDescent="0.2">
      <c r="A131" s="2"/>
      <c r="B131" s="128">
        <v>13</v>
      </c>
      <c r="C131" s="163"/>
      <c r="D131" s="164"/>
      <c r="E131" s="164"/>
      <c r="F131" s="165"/>
      <c r="G131" s="167" t="s">
        <v>8</v>
      </c>
      <c r="H131" s="168"/>
      <c r="I131" s="168"/>
      <c r="J131" s="168"/>
      <c r="K131" s="168"/>
      <c r="L131" s="169"/>
      <c r="M131" s="106" t="s">
        <v>61</v>
      </c>
      <c r="N131" s="107"/>
      <c r="O131" s="107"/>
      <c r="P131" s="108"/>
      <c r="Q131" s="113" t="s">
        <v>40</v>
      </c>
      <c r="R131" s="114"/>
      <c r="S131" s="114"/>
      <c r="T131" s="115"/>
      <c r="U131" s="170"/>
      <c r="V131" s="171"/>
      <c r="W131" s="171"/>
      <c r="X131" s="171"/>
      <c r="Y131" s="172"/>
      <c r="Z131" s="8"/>
      <c r="AA131" s="9"/>
      <c r="AB131" s="9"/>
      <c r="AC131" s="9"/>
      <c r="AD131" s="30"/>
      <c r="AE131" s="33"/>
      <c r="AF131" s="9"/>
      <c r="AG131" s="34"/>
      <c r="AH131" s="9"/>
      <c r="AI131" s="30"/>
      <c r="AJ131" s="35"/>
      <c r="AK131" s="36"/>
      <c r="AL131" s="36"/>
      <c r="AM131" s="30"/>
      <c r="AN131" s="173"/>
      <c r="AO131" s="174"/>
      <c r="AP131" s="174"/>
      <c r="AQ131" s="175"/>
      <c r="AR131" s="176"/>
      <c r="AS131" s="176"/>
      <c r="AT131" s="2"/>
    </row>
    <row r="132" spans="1:47" ht="15.75" hidden="1" customHeight="1" outlineLevel="1" x14ac:dyDescent="0.2">
      <c r="A132" s="2"/>
      <c r="B132" s="128"/>
      <c r="C132" s="166"/>
      <c r="D132" s="111"/>
      <c r="E132" s="111"/>
      <c r="F132" s="112"/>
      <c r="G132" s="142"/>
      <c r="H132" s="143"/>
      <c r="I132" s="143"/>
      <c r="J132" s="143"/>
      <c r="K132" s="143"/>
      <c r="L132" s="144"/>
      <c r="M132" s="97"/>
      <c r="N132" s="98"/>
      <c r="O132" s="98"/>
      <c r="P132" s="99"/>
      <c r="Q132" s="116"/>
      <c r="R132" s="117"/>
      <c r="S132" s="117"/>
      <c r="T132" s="118"/>
      <c r="U132" s="38"/>
      <c r="V132" s="177" t="str">
        <f>IF(V133="","",V133*W134)</f>
        <v/>
      </c>
      <c r="W132" s="177"/>
      <c r="X132" s="177"/>
      <c r="Y132" s="15" t="s">
        <v>3</v>
      </c>
      <c r="Z132" s="32"/>
      <c r="AA132" s="178" t="str">
        <f>IF(AA133="","",AA133*AB134)</f>
        <v/>
      </c>
      <c r="AB132" s="178"/>
      <c r="AC132" s="178"/>
      <c r="AD132" s="15" t="s">
        <v>3</v>
      </c>
      <c r="AE132" s="39"/>
      <c r="AF132" s="2" t="s">
        <v>84</v>
      </c>
      <c r="AG132" s="40"/>
      <c r="AH132" s="2"/>
      <c r="AI132" s="15"/>
      <c r="AJ132" s="41"/>
      <c r="AK132" s="42"/>
      <c r="AL132" s="42"/>
      <c r="AM132" s="15"/>
      <c r="AN132" s="134"/>
      <c r="AO132" s="135"/>
      <c r="AP132" s="135"/>
      <c r="AQ132" s="136"/>
      <c r="AR132" s="176"/>
      <c r="AS132" s="176"/>
      <c r="AT132" s="2"/>
      <c r="AU132" s="4">
        <f>YEAR($AU$1)*12+MONTH($AU$1)-YEAR(G132)*12-MONTH(G132)
-IF(DAY(G132+1)=1,IF(DAY($AU$1+1)&gt;1,1),IF(AND(DAY($AU$1+1)&gt;1,
 DAY($AU$1)&lt;DAY(G132)),1))</f>
        <v>1520</v>
      </c>
    </row>
    <row r="133" spans="1:47" ht="15.75" hidden="1" customHeight="1" outlineLevel="1" x14ac:dyDescent="0.2">
      <c r="A133" s="2"/>
      <c r="B133" s="128"/>
      <c r="C133" s="166"/>
      <c r="D133" s="111"/>
      <c r="E133" s="111"/>
      <c r="F133" s="112"/>
      <c r="G133" s="142"/>
      <c r="H133" s="143"/>
      <c r="I133" s="143"/>
      <c r="J133" s="143"/>
      <c r="K133" s="143"/>
      <c r="L133" s="144"/>
      <c r="M133" s="100" t="s">
        <v>63</v>
      </c>
      <c r="N133" s="101"/>
      <c r="O133" s="101"/>
      <c r="P133" s="102"/>
      <c r="Q133" s="116"/>
      <c r="R133" s="117"/>
      <c r="S133" s="117"/>
      <c r="T133" s="118"/>
      <c r="U133" s="45" t="s">
        <v>6</v>
      </c>
      <c r="V133" s="179"/>
      <c r="W133" s="179"/>
      <c r="X133" s="180" t="s">
        <v>7</v>
      </c>
      <c r="Y133" s="181"/>
      <c r="Z133" s="32" t="s">
        <v>4</v>
      </c>
      <c r="AA133" s="179"/>
      <c r="AB133" s="179"/>
      <c r="AC133" s="180" t="s">
        <v>7</v>
      </c>
      <c r="AD133" s="181"/>
      <c r="AE133" s="32"/>
      <c r="AF133" s="182" t="str">
        <f>IF(AB134="","",8000*AB134)</f>
        <v/>
      </c>
      <c r="AG133" s="182"/>
      <c r="AH133" s="182"/>
      <c r="AI133" s="15" t="s">
        <v>3</v>
      </c>
      <c r="AJ133" s="41"/>
      <c r="AK133" s="42"/>
      <c r="AL133" s="42"/>
      <c r="AM133" s="15"/>
      <c r="AN133" s="134"/>
      <c r="AO133" s="135"/>
      <c r="AP133" s="135"/>
      <c r="AQ133" s="136"/>
      <c r="AR133" s="176"/>
      <c r="AS133" s="176"/>
      <c r="AT133" s="2"/>
    </row>
    <row r="134" spans="1:47" ht="15.75" hidden="1" customHeight="1" outlineLevel="1" x14ac:dyDescent="0.2">
      <c r="A134" s="25"/>
      <c r="B134" s="128"/>
      <c r="C134" s="166"/>
      <c r="D134" s="111"/>
      <c r="E134" s="111"/>
      <c r="F134" s="112"/>
      <c r="G134" s="145"/>
      <c r="H134" s="146"/>
      <c r="I134" s="146"/>
      <c r="J134" s="146"/>
      <c r="K134" s="146"/>
      <c r="L134" s="147"/>
      <c r="M134" s="103" t="str">
        <f>IF(M132="","",DATEDIF(M132,G132,"Y"))</f>
        <v/>
      </c>
      <c r="N134" s="104"/>
      <c r="O134" s="104"/>
      <c r="P134" s="105"/>
      <c r="Q134" s="116"/>
      <c r="R134" s="117"/>
      <c r="S134" s="117"/>
      <c r="T134" s="118"/>
      <c r="U134" s="46"/>
      <c r="V134" s="2"/>
      <c r="W134" s="88"/>
      <c r="X134" s="180" t="s">
        <v>18</v>
      </c>
      <c r="Y134" s="181"/>
      <c r="Z134" s="32"/>
      <c r="AA134" s="2"/>
      <c r="AB134" s="88"/>
      <c r="AC134" s="180" t="s">
        <v>18</v>
      </c>
      <c r="AD134" s="181"/>
      <c r="AE134" s="183"/>
      <c r="AF134" s="184"/>
      <c r="AG134" s="184"/>
      <c r="AH134" s="184"/>
      <c r="AI134" s="185"/>
      <c r="AJ134" s="41"/>
      <c r="AK134" s="148" t="str">
        <f>IF(AF136="","",ROUNDDOWN(MIN(AF133,AF136),-3))</f>
        <v/>
      </c>
      <c r="AL134" s="148"/>
      <c r="AM134" s="15" t="s">
        <v>3</v>
      </c>
      <c r="AN134" s="134"/>
      <c r="AO134" s="135"/>
      <c r="AP134" s="135"/>
      <c r="AQ134" s="136"/>
      <c r="AR134" s="176"/>
      <c r="AS134" s="176"/>
      <c r="AT134" s="2"/>
    </row>
    <row r="135" spans="1:47" ht="15.75" hidden="1" customHeight="1" outlineLevel="1" x14ac:dyDescent="0.2">
      <c r="A135" s="2"/>
      <c r="B135" s="128"/>
      <c r="C135" s="109" t="s">
        <v>12</v>
      </c>
      <c r="D135" s="110"/>
      <c r="E135" s="111"/>
      <c r="F135" s="112"/>
      <c r="G135" s="129" t="s">
        <v>80</v>
      </c>
      <c r="H135" s="130"/>
      <c r="I135" s="130"/>
      <c r="J135" s="130"/>
      <c r="K135" s="130"/>
      <c r="L135" s="131"/>
      <c r="M135" s="84"/>
      <c r="N135" s="62"/>
      <c r="O135" s="62"/>
      <c r="P135" s="85"/>
      <c r="Q135" s="119"/>
      <c r="R135" s="120"/>
      <c r="S135" s="120"/>
      <c r="T135" s="121"/>
      <c r="U135" s="47"/>
      <c r="V135" s="48"/>
      <c r="W135" s="48"/>
      <c r="X135" s="48"/>
      <c r="Y135" s="49"/>
      <c r="Z135" s="32"/>
      <c r="AA135" s="2"/>
      <c r="AB135" s="2"/>
      <c r="AC135" s="2"/>
      <c r="AD135" s="15"/>
      <c r="AE135" s="50"/>
      <c r="AF135" s="132" t="s">
        <v>39</v>
      </c>
      <c r="AG135" s="132"/>
      <c r="AH135" s="132"/>
      <c r="AI135" s="133"/>
      <c r="AK135" s="42"/>
      <c r="AL135" s="42"/>
      <c r="AM135" s="15"/>
      <c r="AN135" s="134"/>
      <c r="AO135" s="135"/>
      <c r="AP135" s="135"/>
      <c r="AQ135" s="136"/>
      <c r="AR135" s="176"/>
      <c r="AS135" s="176"/>
      <c r="AT135" s="2"/>
    </row>
    <row r="136" spans="1:47" ht="14" hidden="1" customHeight="1" outlineLevel="1" x14ac:dyDescent="0.2">
      <c r="A136" s="2"/>
      <c r="B136" s="128"/>
      <c r="C136" s="140"/>
      <c r="D136" s="141"/>
      <c r="E136" s="51"/>
      <c r="F136" s="52"/>
      <c r="G136" s="142"/>
      <c r="H136" s="143"/>
      <c r="I136" s="143"/>
      <c r="J136" s="143"/>
      <c r="K136" s="143"/>
      <c r="L136" s="144"/>
      <c r="M136" s="32"/>
      <c r="N136" s="2" t="str">
        <f>IF(G136="","",DATEDIF(G136,$M$29,"m")+1)</f>
        <v/>
      </c>
      <c r="O136" s="2" t="s">
        <v>19</v>
      </c>
      <c r="P136" s="37"/>
      <c r="Q136" s="122"/>
      <c r="R136" s="123"/>
      <c r="S136" s="123"/>
      <c r="T136" s="124"/>
      <c r="U136" s="53" t="s">
        <v>21</v>
      </c>
      <c r="V136" s="54"/>
      <c r="W136" s="54"/>
      <c r="X136" s="54"/>
      <c r="Y136" s="55"/>
      <c r="Z136" s="41"/>
      <c r="AA136" s="42"/>
      <c r="AB136" s="42"/>
      <c r="AC136" s="42"/>
      <c r="AD136" s="15"/>
      <c r="AE136" s="32"/>
      <c r="AF136" s="148" t="str">
        <f>IF(AA132="","",ROUNDDOWN(AA132/2,0))</f>
        <v/>
      </c>
      <c r="AG136" s="148"/>
      <c r="AH136" s="148"/>
      <c r="AI136" s="15" t="s">
        <v>3</v>
      </c>
      <c r="AJ136" s="41"/>
      <c r="AK136" s="42"/>
      <c r="AL136" s="42"/>
      <c r="AM136" s="15"/>
      <c r="AN136" s="134"/>
      <c r="AO136" s="135"/>
      <c r="AP136" s="135"/>
      <c r="AQ136" s="136"/>
      <c r="AR136" s="176"/>
      <c r="AS136" s="176"/>
      <c r="AT136" s="2"/>
    </row>
    <row r="137" spans="1:47" ht="15.75" hidden="1" customHeight="1" outlineLevel="1" x14ac:dyDescent="0.2">
      <c r="A137" s="2"/>
      <c r="B137" s="128"/>
      <c r="C137" s="149" t="s">
        <v>20</v>
      </c>
      <c r="D137" s="150"/>
      <c r="E137" s="151"/>
      <c r="F137" s="152"/>
      <c r="G137" s="142"/>
      <c r="H137" s="143"/>
      <c r="I137" s="143"/>
      <c r="J137" s="143"/>
      <c r="K137" s="143"/>
      <c r="L137" s="144"/>
      <c r="M137" s="57" t="str">
        <f>IF(G136="","",IF($X$19="✔","（翌月払いのため",""))</f>
        <v/>
      </c>
      <c r="N137" s="2"/>
      <c r="O137" s="2"/>
      <c r="P137" s="37"/>
      <c r="Q137" s="122"/>
      <c r="R137" s="123"/>
      <c r="S137" s="123"/>
      <c r="T137" s="124"/>
      <c r="U137" s="153"/>
      <c r="V137" s="154"/>
      <c r="W137" s="154"/>
      <c r="X137" s="154"/>
      <c r="Y137" s="155"/>
      <c r="Z137" s="41"/>
      <c r="AA137" s="42"/>
      <c r="AB137" s="42"/>
      <c r="AC137" s="42"/>
      <c r="AD137" s="15"/>
      <c r="AE137" s="32"/>
      <c r="AF137" s="56"/>
      <c r="AG137" s="57"/>
      <c r="AH137" s="57"/>
      <c r="AI137" s="15"/>
      <c r="AJ137" s="41"/>
      <c r="AK137" s="42"/>
      <c r="AL137" s="42"/>
      <c r="AM137" s="15"/>
      <c r="AN137" s="134"/>
      <c r="AO137" s="135"/>
      <c r="AP137" s="135"/>
      <c r="AQ137" s="136"/>
      <c r="AR137" s="176"/>
      <c r="AS137" s="176"/>
      <c r="AT137" s="2"/>
    </row>
    <row r="138" spans="1:47" ht="15.75" hidden="1" customHeight="1" outlineLevel="1" x14ac:dyDescent="0.2">
      <c r="A138" s="2"/>
      <c r="B138" s="128"/>
      <c r="C138" s="159" t="s">
        <v>23</v>
      </c>
      <c r="D138" s="160"/>
      <c r="E138" s="161" t="s">
        <v>17</v>
      </c>
      <c r="F138" s="162"/>
      <c r="G138" s="145"/>
      <c r="H138" s="146"/>
      <c r="I138" s="146"/>
      <c r="J138" s="146"/>
      <c r="K138" s="146"/>
      <c r="L138" s="147"/>
      <c r="M138" s="86"/>
      <c r="N138" s="87" t="str">
        <f>IF(G136="","",IF($X$19="✔",N136-1,""))</f>
        <v/>
      </c>
      <c r="O138" s="43" t="str">
        <f>IF(G136="","",IF($X$19="✔","か月）",""))</f>
        <v/>
      </c>
      <c r="P138" s="44"/>
      <c r="Q138" s="125"/>
      <c r="R138" s="126"/>
      <c r="S138" s="126"/>
      <c r="T138" s="127"/>
      <c r="U138" s="156"/>
      <c r="V138" s="157"/>
      <c r="W138" s="157"/>
      <c r="X138" s="157"/>
      <c r="Y138" s="158"/>
      <c r="Z138" s="58"/>
      <c r="AA138" s="59"/>
      <c r="AB138" s="59"/>
      <c r="AC138" s="59"/>
      <c r="AD138" s="13"/>
      <c r="AE138" s="21"/>
      <c r="AF138" s="12"/>
      <c r="AG138" s="12"/>
      <c r="AH138" s="12"/>
      <c r="AI138" s="13"/>
      <c r="AJ138" s="58"/>
      <c r="AK138" s="59"/>
      <c r="AL138" s="59"/>
      <c r="AM138" s="13"/>
      <c r="AN138" s="137"/>
      <c r="AO138" s="138"/>
      <c r="AP138" s="138"/>
      <c r="AQ138" s="139"/>
      <c r="AR138" s="176"/>
      <c r="AS138" s="176"/>
      <c r="AT138" s="2"/>
    </row>
    <row r="139" spans="1:47" ht="15.75" hidden="1" customHeight="1" outlineLevel="1" x14ac:dyDescent="0.2">
      <c r="A139" s="2"/>
      <c r="B139" s="128">
        <v>14</v>
      </c>
      <c r="C139" s="163"/>
      <c r="D139" s="164"/>
      <c r="E139" s="164"/>
      <c r="F139" s="165"/>
      <c r="G139" s="167" t="s">
        <v>8</v>
      </c>
      <c r="H139" s="168"/>
      <c r="I139" s="168"/>
      <c r="J139" s="168"/>
      <c r="K139" s="168"/>
      <c r="L139" s="169"/>
      <c r="M139" s="106" t="s">
        <v>61</v>
      </c>
      <c r="N139" s="107"/>
      <c r="O139" s="107"/>
      <c r="P139" s="108"/>
      <c r="Q139" s="113" t="s">
        <v>40</v>
      </c>
      <c r="R139" s="114"/>
      <c r="S139" s="114"/>
      <c r="T139" s="115"/>
      <c r="U139" s="170"/>
      <c r="V139" s="171"/>
      <c r="W139" s="171"/>
      <c r="X139" s="171"/>
      <c r="Y139" s="172"/>
      <c r="Z139" s="8"/>
      <c r="AA139" s="9"/>
      <c r="AB139" s="9"/>
      <c r="AC139" s="9"/>
      <c r="AD139" s="30"/>
      <c r="AE139" s="33"/>
      <c r="AF139" s="9"/>
      <c r="AG139" s="34"/>
      <c r="AH139" s="9"/>
      <c r="AI139" s="30"/>
      <c r="AJ139" s="35"/>
      <c r="AK139" s="36"/>
      <c r="AL139" s="36"/>
      <c r="AM139" s="30"/>
      <c r="AN139" s="173"/>
      <c r="AO139" s="174"/>
      <c r="AP139" s="174"/>
      <c r="AQ139" s="175"/>
      <c r="AR139" s="176"/>
      <c r="AS139" s="176"/>
      <c r="AT139" s="2"/>
    </row>
    <row r="140" spans="1:47" ht="15.75" hidden="1" customHeight="1" outlineLevel="1" x14ac:dyDescent="0.2">
      <c r="A140" s="2"/>
      <c r="B140" s="128"/>
      <c r="C140" s="166"/>
      <c r="D140" s="111"/>
      <c r="E140" s="111"/>
      <c r="F140" s="112"/>
      <c r="G140" s="142"/>
      <c r="H140" s="143"/>
      <c r="I140" s="143"/>
      <c r="J140" s="143"/>
      <c r="K140" s="143"/>
      <c r="L140" s="144"/>
      <c r="M140" s="97"/>
      <c r="N140" s="98"/>
      <c r="O140" s="98"/>
      <c r="P140" s="99"/>
      <c r="Q140" s="116"/>
      <c r="R140" s="117"/>
      <c r="S140" s="117"/>
      <c r="T140" s="118"/>
      <c r="U140" s="38"/>
      <c r="V140" s="177" t="str">
        <f>IF(V141="","",V141*W142)</f>
        <v/>
      </c>
      <c r="W140" s="177"/>
      <c r="X140" s="177"/>
      <c r="Y140" s="15" t="s">
        <v>3</v>
      </c>
      <c r="Z140" s="32"/>
      <c r="AA140" s="178" t="str">
        <f>IF(AA141="","",AA141*AB142)</f>
        <v/>
      </c>
      <c r="AB140" s="178"/>
      <c r="AC140" s="178"/>
      <c r="AD140" s="15" t="s">
        <v>3</v>
      </c>
      <c r="AE140" s="39"/>
      <c r="AF140" s="2" t="s">
        <v>84</v>
      </c>
      <c r="AG140" s="40"/>
      <c r="AH140" s="2"/>
      <c r="AI140" s="15"/>
      <c r="AJ140" s="41"/>
      <c r="AK140" s="42"/>
      <c r="AL140" s="42"/>
      <c r="AM140" s="15"/>
      <c r="AN140" s="134"/>
      <c r="AO140" s="135"/>
      <c r="AP140" s="135"/>
      <c r="AQ140" s="136"/>
      <c r="AR140" s="176"/>
      <c r="AS140" s="176"/>
      <c r="AT140" s="2"/>
      <c r="AU140" s="4">
        <f>YEAR($AU$1)*12+MONTH($AU$1)-YEAR(G140)*12-MONTH(G140)
-IF(DAY(G140+1)=1,IF(DAY($AU$1+1)&gt;1,1),IF(AND(DAY($AU$1+1)&gt;1,
 DAY($AU$1)&lt;DAY(G140)),1))</f>
        <v>1520</v>
      </c>
    </row>
    <row r="141" spans="1:47" ht="15.75" hidden="1" customHeight="1" outlineLevel="1" x14ac:dyDescent="0.2">
      <c r="A141" s="2"/>
      <c r="B141" s="128"/>
      <c r="C141" s="166"/>
      <c r="D141" s="111"/>
      <c r="E141" s="111"/>
      <c r="F141" s="112"/>
      <c r="G141" s="142"/>
      <c r="H141" s="143"/>
      <c r="I141" s="143"/>
      <c r="J141" s="143"/>
      <c r="K141" s="143"/>
      <c r="L141" s="144"/>
      <c r="M141" s="100" t="s">
        <v>63</v>
      </c>
      <c r="N141" s="101"/>
      <c r="O141" s="101"/>
      <c r="P141" s="102"/>
      <c r="Q141" s="116"/>
      <c r="R141" s="117"/>
      <c r="S141" s="117"/>
      <c r="T141" s="118"/>
      <c r="U141" s="45" t="s">
        <v>6</v>
      </c>
      <c r="V141" s="179"/>
      <c r="W141" s="179"/>
      <c r="X141" s="180" t="s">
        <v>7</v>
      </c>
      <c r="Y141" s="181"/>
      <c r="Z141" s="32" t="s">
        <v>4</v>
      </c>
      <c r="AA141" s="179"/>
      <c r="AB141" s="179"/>
      <c r="AC141" s="180" t="s">
        <v>7</v>
      </c>
      <c r="AD141" s="181"/>
      <c r="AE141" s="32"/>
      <c r="AF141" s="182" t="str">
        <f>IF(AB142="","",8000*AB142)</f>
        <v/>
      </c>
      <c r="AG141" s="182"/>
      <c r="AH141" s="182"/>
      <c r="AI141" s="15" t="s">
        <v>3</v>
      </c>
      <c r="AJ141" s="41"/>
      <c r="AK141" s="42"/>
      <c r="AL141" s="42"/>
      <c r="AM141" s="15"/>
      <c r="AN141" s="134"/>
      <c r="AO141" s="135"/>
      <c r="AP141" s="135"/>
      <c r="AQ141" s="136"/>
      <c r="AR141" s="176"/>
      <c r="AS141" s="176"/>
      <c r="AT141" s="2"/>
    </row>
    <row r="142" spans="1:47" ht="15.75" hidden="1" customHeight="1" outlineLevel="1" x14ac:dyDescent="0.2">
      <c r="A142" s="25"/>
      <c r="B142" s="128"/>
      <c r="C142" s="166"/>
      <c r="D142" s="111"/>
      <c r="E142" s="111"/>
      <c r="F142" s="112"/>
      <c r="G142" s="145"/>
      <c r="H142" s="146"/>
      <c r="I142" s="146"/>
      <c r="J142" s="146"/>
      <c r="K142" s="146"/>
      <c r="L142" s="147"/>
      <c r="M142" s="103" t="str">
        <f>IF(M140="","",DATEDIF(M140,G140,"Y"))</f>
        <v/>
      </c>
      <c r="N142" s="104"/>
      <c r="O142" s="104"/>
      <c r="P142" s="105"/>
      <c r="Q142" s="116"/>
      <c r="R142" s="117"/>
      <c r="S142" s="117"/>
      <c r="T142" s="118"/>
      <c r="U142" s="46"/>
      <c r="V142" s="2"/>
      <c r="W142" s="88"/>
      <c r="X142" s="180" t="s">
        <v>18</v>
      </c>
      <c r="Y142" s="181"/>
      <c r="Z142" s="32"/>
      <c r="AA142" s="2"/>
      <c r="AB142" s="88"/>
      <c r="AC142" s="180" t="s">
        <v>18</v>
      </c>
      <c r="AD142" s="181"/>
      <c r="AE142" s="183"/>
      <c r="AF142" s="184"/>
      <c r="AG142" s="184"/>
      <c r="AH142" s="184"/>
      <c r="AI142" s="185"/>
      <c r="AJ142" s="41"/>
      <c r="AK142" s="148" t="str">
        <f>IF(AF144="","",ROUNDDOWN(MIN(AF141,AF144),-3))</f>
        <v/>
      </c>
      <c r="AL142" s="148"/>
      <c r="AM142" s="15" t="s">
        <v>3</v>
      </c>
      <c r="AN142" s="134"/>
      <c r="AO142" s="135"/>
      <c r="AP142" s="135"/>
      <c r="AQ142" s="136"/>
      <c r="AR142" s="176"/>
      <c r="AS142" s="176"/>
      <c r="AT142" s="2"/>
    </row>
    <row r="143" spans="1:47" ht="15.75" hidden="1" customHeight="1" outlineLevel="1" x14ac:dyDescent="0.2">
      <c r="A143" s="2"/>
      <c r="B143" s="128"/>
      <c r="C143" s="109" t="s">
        <v>12</v>
      </c>
      <c r="D143" s="110"/>
      <c r="E143" s="111"/>
      <c r="F143" s="112"/>
      <c r="G143" s="129" t="s">
        <v>80</v>
      </c>
      <c r="H143" s="130"/>
      <c r="I143" s="130"/>
      <c r="J143" s="130"/>
      <c r="K143" s="130"/>
      <c r="L143" s="131"/>
      <c r="M143" s="84"/>
      <c r="N143" s="62"/>
      <c r="O143" s="62"/>
      <c r="P143" s="85"/>
      <c r="Q143" s="119"/>
      <c r="R143" s="120"/>
      <c r="S143" s="120"/>
      <c r="T143" s="121"/>
      <c r="U143" s="47"/>
      <c r="V143" s="48"/>
      <c r="W143" s="48"/>
      <c r="X143" s="48"/>
      <c r="Y143" s="49"/>
      <c r="Z143" s="32"/>
      <c r="AA143" s="2"/>
      <c r="AB143" s="2"/>
      <c r="AC143" s="2"/>
      <c r="AD143" s="15"/>
      <c r="AE143" s="50"/>
      <c r="AF143" s="132" t="s">
        <v>39</v>
      </c>
      <c r="AG143" s="132"/>
      <c r="AH143" s="132"/>
      <c r="AI143" s="133"/>
      <c r="AK143" s="42"/>
      <c r="AL143" s="42"/>
      <c r="AM143" s="15"/>
      <c r="AN143" s="134"/>
      <c r="AO143" s="135"/>
      <c r="AP143" s="135"/>
      <c r="AQ143" s="136"/>
      <c r="AR143" s="176"/>
      <c r="AS143" s="176"/>
      <c r="AT143" s="2"/>
    </row>
    <row r="144" spans="1:47" ht="14" hidden="1" customHeight="1" outlineLevel="1" x14ac:dyDescent="0.2">
      <c r="A144" s="2"/>
      <c r="B144" s="128"/>
      <c r="C144" s="140"/>
      <c r="D144" s="141"/>
      <c r="E144" s="51"/>
      <c r="F144" s="52"/>
      <c r="G144" s="142"/>
      <c r="H144" s="143"/>
      <c r="I144" s="143"/>
      <c r="J144" s="143"/>
      <c r="K144" s="143"/>
      <c r="L144" s="144"/>
      <c r="M144" s="32"/>
      <c r="N144" s="2" t="str">
        <f>IF(G144="","",DATEDIF(G144,$M$29,"m")+1)</f>
        <v/>
      </c>
      <c r="O144" s="2" t="s">
        <v>19</v>
      </c>
      <c r="P144" s="37"/>
      <c r="Q144" s="122"/>
      <c r="R144" s="123"/>
      <c r="S144" s="123"/>
      <c r="T144" s="124"/>
      <c r="U144" s="53" t="s">
        <v>21</v>
      </c>
      <c r="V144" s="54"/>
      <c r="W144" s="54"/>
      <c r="X144" s="54"/>
      <c r="Y144" s="55"/>
      <c r="Z144" s="41"/>
      <c r="AA144" s="42"/>
      <c r="AB144" s="42"/>
      <c r="AC144" s="42"/>
      <c r="AD144" s="15"/>
      <c r="AE144" s="32"/>
      <c r="AF144" s="148" t="str">
        <f>IF(AA140="","",ROUNDDOWN(AA140/2,0))</f>
        <v/>
      </c>
      <c r="AG144" s="148"/>
      <c r="AH144" s="148"/>
      <c r="AI144" s="15" t="s">
        <v>3</v>
      </c>
      <c r="AJ144" s="41"/>
      <c r="AK144" s="42"/>
      <c r="AL144" s="42"/>
      <c r="AM144" s="15"/>
      <c r="AN144" s="134"/>
      <c r="AO144" s="135"/>
      <c r="AP144" s="135"/>
      <c r="AQ144" s="136"/>
      <c r="AR144" s="176"/>
      <c r="AS144" s="176"/>
      <c r="AT144" s="2"/>
    </row>
    <row r="145" spans="1:47" ht="15.75" hidden="1" customHeight="1" outlineLevel="1" x14ac:dyDescent="0.2">
      <c r="A145" s="2"/>
      <c r="B145" s="128"/>
      <c r="C145" s="149" t="s">
        <v>20</v>
      </c>
      <c r="D145" s="150"/>
      <c r="E145" s="151"/>
      <c r="F145" s="152"/>
      <c r="G145" s="142"/>
      <c r="H145" s="143"/>
      <c r="I145" s="143"/>
      <c r="J145" s="143"/>
      <c r="K145" s="143"/>
      <c r="L145" s="144"/>
      <c r="M145" s="57" t="str">
        <f>IF(G144="","",IF($X$19="✔","（翌月払いのため",""))</f>
        <v/>
      </c>
      <c r="N145" s="2"/>
      <c r="O145" s="2"/>
      <c r="P145" s="37"/>
      <c r="Q145" s="122"/>
      <c r="R145" s="123"/>
      <c r="S145" s="123"/>
      <c r="T145" s="124"/>
      <c r="U145" s="153"/>
      <c r="V145" s="154"/>
      <c r="W145" s="154"/>
      <c r="X145" s="154"/>
      <c r="Y145" s="155"/>
      <c r="Z145" s="41"/>
      <c r="AA145" s="42"/>
      <c r="AB145" s="42"/>
      <c r="AC145" s="42"/>
      <c r="AD145" s="15"/>
      <c r="AE145" s="32"/>
      <c r="AF145" s="56"/>
      <c r="AG145" s="57"/>
      <c r="AH145" s="57"/>
      <c r="AI145" s="15"/>
      <c r="AJ145" s="41"/>
      <c r="AK145" s="42"/>
      <c r="AL145" s="42"/>
      <c r="AM145" s="15"/>
      <c r="AN145" s="134"/>
      <c r="AO145" s="135"/>
      <c r="AP145" s="135"/>
      <c r="AQ145" s="136"/>
      <c r="AR145" s="176"/>
      <c r="AS145" s="176"/>
      <c r="AT145" s="2"/>
    </row>
    <row r="146" spans="1:47" ht="15.75" hidden="1" customHeight="1" outlineLevel="1" x14ac:dyDescent="0.2">
      <c r="A146" s="2"/>
      <c r="B146" s="128"/>
      <c r="C146" s="159" t="s">
        <v>23</v>
      </c>
      <c r="D146" s="160"/>
      <c r="E146" s="161" t="s">
        <v>17</v>
      </c>
      <c r="F146" s="162"/>
      <c r="G146" s="145"/>
      <c r="H146" s="146"/>
      <c r="I146" s="146"/>
      <c r="J146" s="146"/>
      <c r="K146" s="146"/>
      <c r="L146" s="147"/>
      <c r="M146" s="86"/>
      <c r="N146" s="87" t="str">
        <f>IF(G144="","",IF($X$19="✔",N144-1,""))</f>
        <v/>
      </c>
      <c r="O146" s="43" t="str">
        <f>IF(G144="","",IF($X$19="✔","か月）",""))</f>
        <v/>
      </c>
      <c r="P146" s="44"/>
      <c r="Q146" s="125"/>
      <c r="R146" s="126"/>
      <c r="S146" s="126"/>
      <c r="T146" s="127"/>
      <c r="U146" s="156"/>
      <c r="V146" s="157"/>
      <c r="W146" s="157"/>
      <c r="X146" s="157"/>
      <c r="Y146" s="158"/>
      <c r="Z146" s="58"/>
      <c r="AA146" s="59"/>
      <c r="AB146" s="59"/>
      <c r="AC146" s="59"/>
      <c r="AD146" s="13"/>
      <c r="AE146" s="21"/>
      <c r="AF146" s="12"/>
      <c r="AG146" s="12"/>
      <c r="AH146" s="12"/>
      <c r="AI146" s="13"/>
      <c r="AJ146" s="58"/>
      <c r="AK146" s="59"/>
      <c r="AL146" s="59"/>
      <c r="AM146" s="13"/>
      <c r="AN146" s="137"/>
      <c r="AO146" s="138"/>
      <c r="AP146" s="138"/>
      <c r="AQ146" s="139"/>
      <c r="AR146" s="176"/>
      <c r="AS146" s="176"/>
      <c r="AT146" s="2"/>
    </row>
    <row r="147" spans="1:47" ht="15.75" hidden="1" customHeight="1" outlineLevel="1" x14ac:dyDescent="0.2">
      <c r="A147" s="2"/>
      <c r="B147" s="128">
        <v>15</v>
      </c>
      <c r="C147" s="163"/>
      <c r="D147" s="164"/>
      <c r="E147" s="164"/>
      <c r="F147" s="165"/>
      <c r="G147" s="167" t="s">
        <v>8</v>
      </c>
      <c r="H147" s="168"/>
      <c r="I147" s="168"/>
      <c r="J147" s="168"/>
      <c r="K147" s="168"/>
      <c r="L147" s="169"/>
      <c r="M147" s="106" t="s">
        <v>61</v>
      </c>
      <c r="N147" s="107"/>
      <c r="O147" s="107"/>
      <c r="P147" s="108"/>
      <c r="Q147" s="113" t="s">
        <v>40</v>
      </c>
      <c r="R147" s="114"/>
      <c r="S147" s="114"/>
      <c r="T147" s="115"/>
      <c r="U147" s="170"/>
      <c r="V147" s="171"/>
      <c r="W147" s="171"/>
      <c r="X147" s="171"/>
      <c r="Y147" s="172"/>
      <c r="Z147" s="8"/>
      <c r="AA147" s="9"/>
      <c r="AB147" s="9"/>
      <c r="AC147" s="9"/>
      <c r="AD147" s="30"/>
      <c r="AE147" s="33"/>
      <c r="AF147" s="9"/>
      <c r="AG147" s="34"/>
      <c r="AH147" s="9"/>
      <c r="AI147" s="30"/>
      <c r="AJ147" s="35"/>
      <c r="AK147" s="36"/>
      <c r="AL147" s="36"/>
      <c r="AM147" s="30"/>
      <c r="AN147" s="173"/>
      <c r="AO147" s="174"/>
      <c r="AP147" s="174"/>
      <c r="AQ147" s="175"/>
      <c r="AR147" s="176"/>
      <c r="AS147" s="176"/>
      <c r="AT147" s="2"/>
    </row>
    <row r="148" spans="1:47" ht="15.75" hidden="1" customHeight="1" outlineLevel="1" x14ac:dyDescent="0.2">
      <c r="A148" s="2"/>
      <c r="B148" s="128"/>
      <c r="C148" s="166"/>
      <c r="D148" s="111"/>
      <c r="E148" s="111"/>
      <c r="F148" s="112"/>
      <c r="G148" s="142"/>
      <c r="H148" s="143"/>
      <c r="I148" s="143"/>
      <c r="J148" s="143"/>
      <c r="K148" s="143"/>
      <c r="L148" s="144"/>
      <c r="M148" s="97"/>
      <c r="N148" s="98"/>
      <c r="O148" s="98"/>
      <c r="P148" s="99"/>
      <c r="Q148" s="116"/>
      <c r="R148" s="117"/>
      <c r="S148" s="117"/>
      <c r="T148" s="118"/>
      <c r="U148" s="38"/>
      <c r="V148" s="177" t="str">
        <f>IF(V149="","",V149*W150)</f>
        <v/>
      </c>
      <c r="W148" s="177"/>
      <c r="X148" s="177"/>
      <c r="Y148" s="15" t="s">
        <v>3</v>
      </c>
      <c r="Z148" s="32"/>
      <c r="AA148" s="178" t="str">
        <f>IF(AA149="","",AA149*AB150)</f>
        <v/>
      </c>
      <c r="AB148" s="178"/>
      <c r="AC148" s="178"/>
      <c r="AD148" s="15" t="s">
        <v>3</v>
      </c>
      <c r="AE148" s="39"/>
      <c r="AF148" s="2" t="s">
        <v>84</v>
      </c>
      <c r="AG148" s="40"/>
      <c r="AH148" s="2"/>
      <c r="AI148" s="15"/>
      <c r="AJ148" s="41"/>
      <c r="AK148" s="42"/>
      <c r="AL148" s="42"/>
      <c r="AM148" s="15"/>
      <c r="AN148" s="134"/>
      <c r="AO148" s="135"/>
      <c r="AP148" s="135"/>
      <c r="AQ148" s="136"/>
      <c r="AR148" s="176"/>
      <c r="AS148" s="176"/>
      <c r="AT148" s="2"/>
      <c r="AU148" s="4">
        <f>YEAR($AU$1)*12+MONTH($AU$1)-YEAR(G148)*12-MONTH(G148)
-IF(DAY(G148+1)=1,IF(DAY($AU$1+1)&gt;1,1),IF(AND(DAY($AU$1+1)&gt;1,
 DAY($AU$1)&lt;DAY(G148)),1))</f>
        <v>1520</v>
      </c>
    </row>
    <row r="149" spans="1:47" ht="15.75" hidden="1" customHeight="1" outlineLevel="1" x14ac:dyDescent="0.2">
      <c r="A149" s="2"/>
      <c r="B149" s="128"/>
      <c r="C149" s="166"/>
      <c r="D149" s="111"/>
      <c r="E149" s="111"/>
      <c r="F149" s="112"/>
      <c r="G149" s="142"/>
      <c r="H149" s="143"/>
      <c r="I149" s="143"/>
      <c r="J149" s="143"/>
      <c r="K149" s="143"/>
      <c r="L149" s="144"/>
      <c r="M149" s="100" t="s">
        <v>63</v>
      </c>
      <c r="N149" s="101"/>
      <c r="O149" s="101"/>
      <c r="P149" s="102"/>
      <c r="Q149" s="116"/>
      <c r="R149" s="117"/>
      <c r="S149" s="117"/>
      <c r="T149" s="118"/>
      <c r="U149" s="45" t="s">
        <v>6</v>
      </c>
      <c r="V149" s="179"/>
      <c r="W149" s="179"/>
      <c r="X149" s="180" t="s">
        <v>7</v>
      </c>
      <c r="Y149" s="181"/>
      <c r="Z149" s="32" t="s">
        <v>4</v>
      </c>
      <c r="AA149" s="179"/>
      <c r="AB149" s="179"/>
      <c r="AC149" s="180" t="s">
        <v>7</v>
      </c>
      <c r="AD149" s="181"/>
      <c r="AE149" s="32"/>
      <c r="AF149" s="182" t="str">
        <f>IF(AB150="","",8000*AB150)</f>
        <v/>
      </c>
      <c r="AG149" s="182"/>
      <c r="AH149" s="182"/>
      <c r="AI149" s="15" t="s">
        <v>3</v>
      </c>
      <c r="AJ149" s="41"/>
      <c r="AK149" s="42"/>
      <c r="AL149" s="42"/>
      <c r="AM149" s="15"/>
      <c r="AN149" s="134"/>
      <c r="AO149" s="135"/>
      <c r="AP149" s="135"/>
      <c r="AQ149" s="136"/>
      <c r="AR149" s="176"/>
      <c r="AS149" s="176"/>
      <c r="AT149" s="2"/>
    </row>
    <row r="150" spans="1:47" ht="15.75" hidden="1" customHeight="1" outlineLevel="1" x14ac:dyDescent="0.2">
      <c r="A150" s="25"/>
      <c r="B150" s="128"/>
      <c r="C150" s="166"/>
      <c r="D150" s="111"/>
      <c r="E150" s="111"/>
      <c r="F150" s="112"/>
      <c r="G150" s="145"/>
      <c r="H150" s="146"/>
      <c r="I150" s="146"/>
      <c r="J150" s="146"/>
      <c r="K150" s="146"/>
      <c r="L150" s="147"/>
      <c r="M150" s="103" t="str">
        <f>IF(M148="","",DATEDIF(M148,G148,"Y"))</f>
        <v/>
      </c>
      <c r="N150" s="104"/>
      <c r="O150" s="104"/>
      <c r="P150" s="105"/>
      <c r="Q150" s="116"/>
      <c r="R150" s="117"/>
      <c r="S150" s="117"/>
      <c r="T150" s="118"/>
      <c r="U150" s="46"/>
      <c r="V150" s="2"/>
      <c r="W150" s="88"/>
      <c r="X150" s="180" t="s">
        <v>18</v>
      </c>
      <c r="Y150" s="181"/>
      <c r="Z150" s="32"/>
      <c r="AA150" s="2"/>
      <c r="AB150" s="88"/>
      <c r="AC150" s="180" t="s">
        <v>18</v>
      </c>
      <c r="AD150" s="181"/>
      <c r="AE150" s="183"/>
      <c r="AF150" s="184"/>
      <c r="AG150" s="184"/>
      <c r="AH150" s="184"/>
      <c r="AI150" s="185"/>
      <c r="AJ150" s="41"/>
      <c r="AK150" s="148" t="str">
        <f>IF(AF152="","",ROUNDDOWN(MIN(AF149,AF152),-3))</f>
        <v/>
      </c>
      <c r="AL150" s="148"/>
      <c r="AM150" s="15" t="s">
        <v>3</v>
      </c>
      <c r="AN150" s="134"/>
      <c r="AO150" s="135"/>
      <c r="AP150" s="135"/>
      <c r="AQ150" s="136"/>
      <c r="AR150" s="176"/>
      <c r="AS150" s="176"/>
      <c r="AT150" s="2"/>
    </row>
    <row r="151" spans="1:47" ht="15.75" hidden="1" customHeight="1" outlineLevel="1" x14ac:dyDescent="0.2">
      <c r="A151" s="2"/>
      <c r="B151" s="128"/>
      <c r="C151" s="109" t="s">
        <v>12</v>
      </c>
      <c r="D151" s="110"/>
      <c r="E151" s="111"/>
      <c r="F151" s="112"/>
      <c r="G151" s="129" t="s">
        <v>80</v>
      </c>
      <c r="H151" s="130"/>
      <c r="I151" s="130"/>
      <c r="J151" s="130"/>
      <c r="K151" s="130"/>
      <c r="L151" s="131"/>
      <c r="M151" s="84"/>
      <c r="N151" s="62"/>
      <c r="O151" s="62"/>
      <c r="P151" s="85"/>
      <c r="Q151" s="119"/>
      <c r="R151" s="120"/>
      <c r="S151" s="120"/>
      <c r="T151" s="121"/>
      <c r="U151" s="47"/>
      <c r="V151" s="48"/>
      <c r="W151" s="48"/>
      <c r="X151" s="48"/>
      <c r="Y151" s="49"/>
      <c r="Z151" s="32"/>
      <c r="AA151" s="2"/>
      <c r="AB151" s="2"/>
      <c r="AC151" s="2"/>
      <c r="AD151" s="15"/>
      <c r="AE151" s="50"/>
      <c r="AF151" s="132" t="s">
        <v>39</v>
      </c>
      <c r="AG151" s="132"/>
      <c r="AH151" s="132"/>
      <c r="AI151" s="133"/>
      <c r="AK151" s="42"/>
      <c r="AL151" s="42"/>
      <c r="AM151" s="15"/>
      <c r="AN151" s="134"/>
      <c r="AO151" s="135"/>
      <c r="AP151" s="135"/>
      <c r="AQ151" s="136"/>
      <c r="AR151" s="176"/>
      <c r="AS151" s="176"/>
      <c r="AT151" s="2"/>
    </row>
    <row r="152" spans="1:47" ht="14" hidden="1" customHeight="1" outlineLevel="1" x14ac:dyDescent="0.2">
      <c r="A152" s="2"/>
      <c r="B152" s="128"/>
      <c r="C152" s="140"/>
      <c r="D152" s="141"/>
      <c r="E152" s="51"/>
      <c r="F152" s="52"/>
      <c r="G152" s="142"/>
      <c r="H152" s="143"/>
      <c r="I152" s="143"/>
      <c r="J152" s="143"/>
      <c r="K152" s="143"/>
      <c r="L152" s="144"/>
      <c r="M152" s="32"/>
      <c r="N152" s="2" t="str">
        <f>IF(G152="","",DATEDIF(G152,$M$29,"m")+1)</f>
        <v/>
      </c>
      <c r="O152" s="2" t="s">
        <v>19</v>
      </c>
      <c r="P152" s="37"/>
      <c r="Q152" s="122"/>
      <c r="R152" s="123"/>
      <c r="S152" s="123"/>
      <c r="T152" s="124"/>
      <c r="U152" s="53" t="s">
        <v>21</v>
      </c>
      <c r="V152" s="54"/>
      <c r="W152" s="54"/>
      <c r="X152" s="54"/>
      <c r="Y152" s="55"/>
      <c r="Z152" s="41"/>
      <c r="AA152" s="42"/>
      <c r="AB152" s="42"/>
      <c r="AC152" s="42"/>
      <c r="AD152" s="15"/>
      <c r="AE152" s="32"/>
      <c r="AF152" s="148" t="str">
        <f>IF(AA148="","",ROUNDDOWN(AA148/2,0))</f>
        <v/>
      </c>
      <c r="AG152" s="148"/>
      <c r="AH152" s="148"/>
      <c r="AI152" s="15" t="s">
        <v>3</v>
      </c>
      <c r="AJ152" s="41"/>
      <c r="AK152" s="42"/>
      <c r="AL152" s="42"/>
      <c r="AM152" s="15"/>
      <c r="AN152" s="134"/>
      <c r="AO152" s="135"/>
      <c r="AP152" s="135"/>
      <c r="AQ152" s="136"/>
      <c r="AR152" s="176"/>
      <c r="AS152" s="176"/>
      <c r="AT152" s="2"/>
    </row>
    <row r="153" spans="1:47" ht="15.75" hidden="1" customHeight="1" outlineLevel="1" x14ac:dyDescent="0.2">
      <c r="A153" s="2"/>
      <c r="B153" s="128"/>
      <c r="C153" s="149" t="s">
        <v>20</v>
      </c>
      <c r="D153" s="150"/>
      <c r="E153" s="151"/>
      <c r="F153" s="152"/>
      <c r="G153" s="142"/>
      <c r="H153" s="143"/>
      <c r="I153" s="143"/>
      <c r="J153" s="143"/>
      <c r="K153" s="143"/>
      <c r="L153" s="144"/>
      <c r="M153" s="57" t="str">
        <f>IF(G152="","",IF($X$19="✔","（翌月払いのため",""))</f>
        <v/>
      </c>
      <c r="N153" s="2"/>
      <c r="O153" s="2"/>
      <c r="P153" s="37"/>
      <c r="Q153" s="122"/>
      <c r="R153" s="123"/>
      <c r="S153" s="123"/>
      <c r="T153" s="124"/>
      <c r="U153" s="153"/>
      <c r="V153" s="154"/>
      <c r="W153" s="154"/>
      <c r="X153" s="154"/>
      <c r="Y153" s="155"/>
      <c r="Z153" s="41"/>
      <c r="AA153" s="42"/>
      <c r="AB153" s="42"/>
      <c r="AC153" s="42"/>
      <c r="AD153" s="15"/>
      <c r="AE153" s="32"/>
      <c r="AF153" s="56"/>
      <c r="AG153" s="57"/>
      <c r="AH153" s="57"/>
      <c r="AI153" s="15"/>
      <c r="AJ153" s="41"/>
      <c r="AK153" s="42"/>
      <c r="AL153" s="42"/>
      <c r="AM153" s="15"/>
      <c r="AN153" s="134"/>
      <c r="AO153" s="135"/>
      <c r="AP153" s="135"/>
      <c r="AQ153" s="136"/>
      <c r="AR153" s="176"/>
      <c r="AS153" s="176"/>
      <c r="AT153" s="2"/>
    </row>
    <row r="154" spans="1:47" ht="15.75" hidden="1" customHeight="1" outlineLevel="1" x14ac:dyDescent="0.2">
      <c r="A154" s="2"/>
      <c r="B154" s="128"/>
      <c r="C154" s="159" t="s">
        <v>23</v>
      </c>
      <c r="D154" s="160"/>
      <c r="E154" s="161" t="s">
        <v>17</v>
      </c>
      <c r="F154" s="162"/>
      <c r="G154" s="145"/>
      <c r="H154" s="146"/>
      <c r="I154" s="146"/>
      <c r="J154" s="146"/>
      <c r="K154" s="146"/>
      <c r="L154" s="147"/>
      <c r="M154" s="86"/>
      <c r="N154" s="87" t="str">
        <f>IF(G152="","",IF($X$19="✔",N152-1,""))</f>
        <v/>
      </c>
      <c r="O154" s="43" t="str">
        <f>IF(G152="","",IF($X$19="✔","か月）",""))</f>
        <v/>
      </c>
      <c r="P154" s="44"/>
      <c r="Q154" s="125"/>
      <c r="R154" s="126"/>
      <c r="S154" s="126"/>
      <c r="T154" s="127"/>
      <c r="U154" s="156"/>
      <c r="V154" s="157"/>
      <c r="W154" s="157"/>
      <c r="X154" s="157"/>
      <c r="Y154" s="158"/>
      <c r="Z154" s="58"/>
      <c r="AA154" s="59"/>
      <c r="AB154" s="59"/>
      <c r="AC154" s="59"/>
      <c r="AD154" s="13"/>
      <c r="AE154" s="21"/>
      <c r="AF154" s="12"/>
      <c r="AG154" s="12"/>
      <c r="AH154" s="12"/>
      <c r="AI154" s="13"/>
      <c r="AJ154" s="58"/>
      <c r="AK154" s="59"/>
      <c r="AL154" s="59"/>
      <c r="AM154" s="13"/>
      <c r="AN154" s="137"/>
      <c r="AO154" s="138"/>
      <c r="AP154" s="138"/>
      <c r="AQ154" s="139"/>
      <c r="AR154" s="176"/>
      <c r="AS154" s="176"/>
      <c r="AT154" s="2"/>
    </row>
    <row r="155" spans="1:47" ht="15.75" hidden="1" customHeight="1" outlineLevel="1" x14ac:dyDescent="0.2">
      <c r="A155" s="2"/>
      <c r="B155" s="128">
        <v>16</v>
      </c>
      <c r="C155" s="163"/>
      <c r="D155" s="164"/>
      <c r="E155" s="164"/>
      <c r="F155" s="165"/>
      <c r="G155" s="167" t="s">
        <v>8</v>
      </c>
      <c r="H155" s="168"/>
      <c r="I155" s="168"/>
      <c r="J155" s="168"/>
      <c r="K155" s="168"/>
      <c r="L155" s="169"/>
      <c r="M155" s="106" t="s">
        <v>61</v>
      </c>
      <c r="N155" s="107"/>
      <c r="O155" s="107"/>
      <c r="P155" s="108"/>
      <c r="Q155" s="113" t="s">
        <v>40</v>
      </c>
      <c r="R155" s="114"/>
      <c r="S155" s="114"/>
      <c r="T155" s="115"/>
      <c r="U155" s="170"/>
      <c r="V155" s="171"/>
      <c r="W155" s="171"/>
      <c r="X155" s="171"/>
      <c r="Y155" s="172"/>
      <c r="Z155" s="8"/>
      <c r="AA155" s="9"/>
      <c r="AB155" s="9"/>
      <c r="AC155" s="9"/>
      <c r="AD155" s="30"/>
      <c r="AE155" s="33"/>
      <c r="AF155" s="9"/>
      <c r="AG155" s="34"/>
      <c r="AH155" s="9"/>
      <c r="AI155" s="30"/>
      <c r="AJ155" s="35"/>
      <c r="AK155" s="36"/>
      <c r="AL155" s="36"/>
      <c r="AM155" s="30"/>
      <c r="AN155" s="173"/>
      <c r="AO155" s="174"/>
      <c r="AP155" s="174"/>
      <c r="AQ155" s="175"/>
      <c r="AR155" s="176"/>
      <c r="AS155" s="176"/>
      <c r="AT155" s="2"/>
    </row>
    <row r="156" spans="1:47" ht="15.75" hidden="1" customHeight="1" outlineLevel="1" x14ac:dyDescent="0.2">
      <c r="A156" s="2"/>
      <c r="B156" s="128"/>
      <c r="C156" s="166"/>
      <c r="D156" s="111"/>
      <c r="E156" s="111"/>
      <c r="F156" s="112"/>
      <c r="G156" s="142"/>
      <c r="H156" s="143"/>
      <c r="I156" s="143"/>
      <c r="J156" s="143"/>
      <c r="K156" s="143"/>
      <c r="L156" s="144"/>
      <c r="M156" s="97"/>
      <c r="N156" s="98"/>
      <c r="O156" s="98"/>
      <c r="P156" s="99"/>
      <c r="Q156" s="116"/>
      <c r="R156" s="117"/>
      <c r="S156" s="117"/>
      <c r="T156" s="118"/>
      <c r="U156" s="38"/>
      <c r="V156" s="177" t="str">
        <f>IF(V157="","",V157*W158)</f>
        <v/>
      </c>
      <c r="W156" s="177"/>
      <c r="X156" s="177"/>
      <c r="Y156" s="15" t="s">
        <v>3</v>
      </c>
      <c r="Z156" s="32"/>
      <c r="AA156" s="178" t="str">
        <f>IF(AA157="","",AA157*AB158)</f>
        <v/>
      </c>
      <c r="AB156" s="178"/>
      <c r="AC156" s="178"/>
      <c r="AD156" s="15" t="s">
        <v>3</v>
      </c>
      <c r="AE156" s="39"/>
      <c r="AF156" s="2" t="s">
        <v>84</v>
      </c>
      <c r="AG156" s="40"/>
      <c r="AH156" s="2"/>
      <c r="AI156" s="15"/>
      <c r="AJ156" s="41"/>
      <c r="AK156" s="42"/>
      <c r="AL156" s="42"/>
      <c r="AM156" s="15"/>
      <c r="AN156" s="134"/>
      <c r="AO156" s="135"/>
      <c r="AP156" s="135"/>
      <c r="AQ156" s="136"/>
      <c r="AR156" s="176"/>
      <c r="AS156" s="176"/>
      <c r="AT156" s="2"/>
      <c r="AU156" s="4">
        <f>YEAR($AU$1)*12+MONTH($AU$1)-YEAR(G156)*12-MONTH(G156)
-IF(DAY(G156+1)=1,IF(DAY($AU$1+1)&gt;1,1),IF(AND(DAY($AU$1+1)&gt;1,
 DAY($AU$1)&lt;DAY(G156)),1))</f>
        <v>1520</v>
      </c>
    </row>
    <row r="157" spans="1:47" ht="15.75" hidden="1" customHeight="1" outlineLevel="1" x14ac:dyDescent="0.2">
      <c r="A157" s="2"/>
      <c r="B157" s="128"/>
      <c r="C157" s="166"/>
      <c r="D157" s="111"/>
      <c r="E157" s="111"/>
      <c r="F157" s="112"/>
      <c r="G157" s="142"/>
      <c r="H157" s="143"/>
      <c r="I157" s="143"/>
      <c r="J157" s="143"/>
      <c r="K157" s="143"/>
      <c r="L157" s="144"/>
      <c r="M157" s="100" t="s">
        <v>63</v>
      </c>
      <c r="N157" s="101"/>
      <c r="O157" s="101"/>
      <c r="P157" s="102"/>
      <c r="Q157" s="116"/>
      <c r="R157" s="117"/>
      <c r="S157" s="117"/>
      <c r="T157" s="118"/>
      <c r="U157" s="45" t="s">
        <v>6</v>
      </c>
      <c r="V157" s="179"/>
      <c r="W157" s="179"/>
      <c r="X157" s="180" t="s">
        <v>7</v>
      </c>
      <c r="Y157" s="181"/>
      <c r="Z157" s="32" t="s">
        <v>4</v>
      </c>
      <c r="AA157" s="179"/>
      <c r="AB157" s="179"/>
      <c r="AC157" s="180" t="s">
        <v>7</v>
      </c>
      <c r="AD157" s="181"/>
      <c r="AE157" s="32"/>
      <c r="AF157" s="182" t="str">
        <f>IF(AB158="","",8000*AB158)</f>
        <v/>
      </c>
      <c r="AG157" s="182"/>
      <c r="AH157" s="182"/>
      <c r="AI157" s="15" t="s">
        <v>3</v>
      </c>
      <c r="AJ157" s="41"/>
      <c r="AK157" s="42"/>
      <c r="AL157" s="42"/>
      <c r="AM157" s="15"/>
      <c r="AN157" s="134"/>
      <c r="AO157" s="135"/>
      <c r="AP157" s="135"/>
      <c r="AQ157" s="136"/>
      <c r="AR157" s="176"/>
      <c r="AS157" s="176"/>
      <c r="AT157" s="2"/>
    </row>
    <row r="158" spans="1:47" ht="17.399999999999999" hidden="1" customHeight="1" outlineLevel="1" x14ac:dyDescent="0.2">
      <c r="A158" s="25"/>
      <c r="B158" s="128"/>
      <c r="C158" s="166"/>
      <c r="D158" s="111"/>
      <c r="E158" s="111"/>
      <c r="F158" s="112"/>
      <c r="G158" s="145"/>
      <c r="H158" s="146"/>
      <c r="I158" s="146"/>
      <c r="J158" s="146"/>
      <c r="K158" s="146"/>
      <c r="L158" s="147"/>
      <c r="M158" s="103" t="str">
        <f>IF(M156="","",DATEDIF(M156,G156,"Y"))</f>
        <v/>
      </c>
      <c r="N158" s="104"/>
      <c r="O158" s="104"/>
      <c r="P158" s="105"/>
      <c r="Q158" s="116"/>
      <c r="R158" s="117"/>
      <c r="S158" s="117"/>
      <c r="T158" s="118"/>
      <c r="U158" s="46"/>
      <c r="V158" s="2"/>
      <c r="W158" s="88"/>
      <c r="X158" s="180" t="s">
        <v>18</v>
      </c>
      <c r="Y158" s="181"/>
      <c r="Z158" s="32"/>
      <c r="AA158" s="2"/>
      <c r="AB158" s="88"/>
      <c r="AC158" s="180" t="s">
        <v>18</v>
      </c>
      <c r="AD158" s="181"/>
      <c r="AE158" s="183"/>
      <c r="AF158" s="184"/>
      <c r="AG158" s="184"/>
      <c r="AH158" s="184"/>
      <c r="AI158" s="185"/>
      <c r="AJ158" s="41"/>
      <c r="AK158" s="148" t="str">
        <f>IF(AF160="","",ROUNDDOWN(MIN(AF157,AF160),-3))</f>
        <v/>
      </c>
      <c r="AL158" s="148"/>
      <c r="AM158" s="15" t="s">
        <v>3</v>
      </c>
      <c r="AN158" s="134"/>
      <c r="AO158" s="135"/>
      <c r="AP158" s="135"/>
      <c r="AQ158" s="136"/>
      <c r="AR158" s="176"/>
      <c r="AS158" s="176"/>
      <c r="AT158" s="2"/>
    </row>
    <row r="159" spans="1:47" ht="14.4" hidden="1" customHeight="1" outlineLevel="1" x14ac:dyDescent="0.2">
      <c r="A159" s="2"/>
      <c r="B159" s="128"/>
      <c r="C159" s="109" t="s">
        <v>12</v>
      </c>
      <c r="D159" s="110"/>
      <c r="E159" s="111"/>
      <c r="F159" s="112"/>
      <c r="G159" s="129" t="s">
        <v>80</v>
      </c>
      <c r="H159" s="130"/>
      <c r="I159" s="130"/>
      <c r="J159" s="130"/>
      <c r="K159" s="130"/>
      <c r="L159" s="131"/>
      <c r="M159" s="84"/>
      <c r="N159" s="62"/>
      <c r="O159" s="62"/>
      <c r="P159" s="85"/>
      <c r="Q159" s="119"/>
      <c r="R159" s="120"/>
      <c r="S159" s="120"/>
      <c r="T159" s="121"/>
      <c r="U159" s="47"/>
      <c r="V159" s="48"/>
      <c r="W159" s="48"/>
      <c r="X159" s="48"/>
      <c r="Y159" s="49"/>
      <c r="Z159" s="32"/>
      <c r="AA159" s="2"/>
      <c r="AB159" s="2"/>
      <c r="AC159" s="2"/>
      <c r="AD159" s="15"/>
      <c r="AE159" s="50"/>
      <c r="AF159" s="132" t="s">
        <v>39</v>
      </c>
      <c r="AG159" s="132"/>
      <c r="AH159" s="132"/>
      <c r="AI159" s="133"/>
      <c r="AK159" s="42"/>
      <c r="AL159" s="42"/>
      <c r="AM159" s="15"/>
      <c r="AN159" s="134"/>
      <c r="AO159" s="135"/>
      <c r="AP159" s="135"/>
      <c r="AQ159" s="136"/>
      <c r="AR159" s="176"/>
      <c r="AS159" s="176"/>
      <c r="AT159" s="2"/>
    </row>
    <row r="160" spans="1:47" ht="15.75" hidden="1" customHeight="1" outlineLevel="1" x14ac:dyDescent="0.2">
      <c r="A160" s="2"/>
      <c r="B160" s="128"/>
      <c r="C160" s="140"/>
      <c r="D160" s="141"/>
      <c r="E160" s="51"/>
      <c r="F160" s="52"/>
      <c r="G160" s="142"/>
      <c r="H160" s="143"/>
      <c r="I160" s="143"/>
      <c r="J160" s="143"/>
      <c r="K160" s="143"/>
      <c r="L160" s="144"/>
      <c r="M160" s="32"/>
      <c r="N160" s="2" t="str">
        <f>IF(G160="","",DATEDIF(G160,$M$29,"m")+1)</f>
        <v/>
      </c>
      <c r="O160" s="2" t="s">
        <v>19</v>
      </c>
      <c r="P160" s="37"/>
      <c r="Q160" s="122"/>
      <c r="R160" s="123"/>
      <c r="S160" s="123"/>
      <c r="T160" s="124"/>
      <c r="U160" s="53" t="s">
        <v>21</v>
      </c>
      <c r="V160" s="54"/>
      <c r="W160" s="54"/>
      <c r="X160" s="54"/>
      <c r="Y160" s="55"/>
      <c r="Z160" s="41"/>
      <c r="AA160" s="42"/>
      <c r="AB160" s="42"/>
      <c r="AC160" s="42"/>
      <c r="AD160" s="15"/>
      <c r="AE160" s="32"/>
      <c r="AF160" s="148" t="str">
        <f>IF(AA156="","",ROUNDDOWN(AA156/2,0))</f>
        <v/>
      </c>
      <c r="AG160" s="148"/>
      <c r="AH160" s="148"/>
      <c r="AI160" s="15" t="s">
        <v>3</v>
      </c>
      <c r="AJ160" s="41"/>
      <c r="AK160" s="42"/>
      <c r="AL160" s="42"/>
      <c r="AM160" s="15"/>
      <c r="AN160" s="134"/>
      <c r="AO160" s="135"/>
      <c r="AP160" s="135"/>
      <c r="AQ160" s="136"/>
      <c r="AR160" s="176"/>
      <c r="AS160" s="176"/>
      <c r="AT160" s="2"/>
    </row>
    <row r="161" spans="1:47" ht="15.75" hidden="1" customHeight="1" outlineLevel="1" x14ac:dyDescent="0.2">
      <c r="A161" s="2"/>
      <c r="B161" s="128"/>
      <c r="C161" s="149" t="s">
        <v>20</v>
      </c>
      <c r="D161" s="150"/>
      <c r="E161" s="151"/>
      <c r="F161" s="152"/>
      <c r="G161" s="142"/>
      <c r="H161" s="143"/>
      <c r="I161" s="143"/>
      <c r="J161" s="143"/>
      <c r="K161" s="143"/>
      <c r="L161" s="144"/>
      <c r="M161" s="57" t="str">
        <f>IF(G160="","",IF($X$19="✔","（翌月払いのため",""))</f>
        <v/>
      </c>
      <c r="N161" s="2"/>
      <c r="O161" s="2"/>
      <c r="P161" s="37"/>
      <c r="Q161" s="122"/>
      <c r="R161" s="123"/>
      <c r="S161" s="123"/>
      <c r="T161" s="124"/>
      <c r="U161" s="153"/>
      <c r="V161" s="154"/>
      <c r="W161" s="154"/>
      <c r="X161" s="154"/>
      <c r="Y161" s="155"/>
      <c r="Z161" s="41"/>
      <c r="AA161" s="42"/>
      <c r="AB161" s="42"/>
      <c r="AC161" s="42"/>
      <c r="AD161" s="15"/>
      <c r="AE161" s="32"/>
      <c r="AF161" s="56"/>
      <c r="AG161" s="57"/>
      <c r="AH161" s="57"/>
      <c r="AI161" s="15"/>
      <c r="AJ161" s="41"/>
      <c r="AK161" s="42"/>
      <c r="AL161" s="42"/>
      <c r="AM161" s="15"/>
      <c r="AN161" s="134"/>
      <c r="AO161" s="135"/>
      <c r="AP161" s="135"/>
      <c r="AQ161" s="136"/>
      <c r="AR161" s="176"/>
      <c r="AS161" s="176"/>
      <c r="AT161" s="2"/>
    </row>
    <row r="162" spans="1:47" ht="15.75" hidden="1" customHeight="1" outlineLevel="1" x14ac:dyDescent="0.2">
      <c r="A162" s="2"/>
      <c r="B162" s="128"/>
      <c r="C162" s="159" t="s">
        <v>23</v>
      </c>
      <c r="D162" s="160"/>
      <c r="E162" s="186"/>
      <c r="F162" s="162"/>
      <c r="G162" s="145"/>
      <c r="H162" s="146"/>
      <c r="I162" s="146"/>
      <c r="J162" s="146"/>
      <c r="K162" s="146"/>
      <c r="L162" s="147"/>
      <c r="M162" s="86"/>
      <c r="N162" s="87" t="str">
        <f>IF(G160="","",IF($X$19="✔",N160-1,""))</f>
        <v/>
      </c>
      <c r="O162" s="43" t="str">
        <f>IF(G160="","",IF($X$19="✔","か月）",""))</f>
        <v/>
      </c>
      <c r="P162" s="44"/>
      <c r="Q162" s="125"/>
      <c r="R162" s="126"/>
      <c r="S162" s="126"/>
      <c r="T162" s="127"/>
      <c r="U162" s="156"/>
      <c r="V162" s="157"/>
      <c r="W162" s="157"/>
      <c r="X162" s="157"/>
      <c r="Y162" s="158"/>
      <c r="Z162" s="58"/>
      <c r="AA162" s="59"/>
      <c r="AB162" s="59"/>
      <c r="AC162" s="59"/>
      <c r="AD162" s="13"/>
      <c r="AE162" s="21"/>
      <c r="AF162" s="12"/>
      <c r="AG162" s="12"/>
      <c r="AH162" s="12"/>
      <c r="AI162" s="13"/>
      <c r="AJ162" s="58"/>
      <c r="AK162" s="59"/>
      <c r="AL162" s="59"/>
      <c r="AM162" s="13"/>
      <c r="AN162" s="137"/>
      <c r="AO162" s="138"/>
      <c r="AP162" s="138"/>
      <c r="AQ162" s="139"/>
      <c r="AR162" s="176"/>
      <c r="AS162" s="176"/>
      <c r="AT162" s="2"/>
    </row>
    <row r="163" spans="1:47" ht="15.75" hidden="1" customHeight="1" outlineLevel="1" x14ac:dyDescent="0.2">
      <c r="A163" s="2"/>
      <c r="B163" s="128">
        <v>17</v>
      </c>
      <c r="C163" s="163"/>
      <c r="D163" s="164"/>
      <c r="E163" s="164"/>
      <c r="F163" s="165"/>
      <c r="G163" s="167" t="s">
        <v>8</v>
      </c>
      <c r="H163" s="168"/>
      <c r="I163" s="168"/>
      <c r="J163" s="168"/>
      <c r="K163" s="168"/>
      <c r="L163" s="169"/>
      <c r="M163" s="106" t="s">
        <v>61</v>
      </c>
      <c r="N163" s="107"/>
      <c r="O163" s="107"/>
      <c r="P163" s="108"/>
      <c r="Q163" s="113" t="s">
        <v>40</v>
      </c>
      <c r="R163" s="114"/>
      <c r="S163" s="114"/>
      <c r="T163" s="115"/>
      <c r="U163" s="170"/>
      <c r="V163" s="171"/>
      <c r="W163" s="171"/>
      <c r="X163" s="171"/>
      <c r="Y163" s="172"/>
      <c r="Z163" s="8"/>
      <c r="AA163" s="9"/>
      <c r="AB163" s="9"/>
      <c r="AC163" s="9"/>
      <c r="AD163" s="30"/>
      <c r="AE163" s="33"/>
      <c r="AF163" s="9"/>
      <c r="AG163" s="34"/>
      <c r="AH163" s="9"/>
      <c r="AI163" s="30"/>
      <c r="AJ163" s="35"/>
      <c r="AK163" s="36"/>
      <c r="AL163" s="36"/>
      <c r="AM163" s="30"/>
      <c r="AN163" s="173"/>
      <c r="AO163" s="174"/>
      <c r="AP163" s="174"/>
      <c r="AQ163" s="175"/>
      <c r="AR163" s="176"/>
      <c r="AS163" s="176"/>
      <c r="AT163" s="2"/>
    </row>
    <row r="164" spans="1:47" ht="15.75" hidden="1" customHeight="1" outlineLevel="1" x14ac:dyDescent="0.2">
      <c r="A164" s="2"/>
      <c r="B164" s="128"/>
      <c r="C164" s="166"/>
      <c r="D164" s="111"/>
      <c r="E164" s="111"/>
      <c r="F164" s="112"/>
      <c r="G164" s="142"/>
      <c r="H164" s="143"/>
      <c r="I164" s="143"/>
      <c r="J164" s="143"/>
      <c r="K164" s="143"/>
      <c r="L164" s="144"/>
      <c r="M164" s="97"/>
      <c r="N164" s="98"/>
      <c r="O164" s="98"/>
      <c r="P164" s="99"/>
      <c r="Q164" s="116"/>
      <c r="R164" s="117"/>
      <c r="S164" s="117"/>
      <c r="T164" s="118"/>
      <c r="U164" s="38"/>
      <c r="V164" s="177" t="str">
        <f>IF(V165="","",V165*W166)</f>
        <v/>
      </c>
      <c r="W164" s="177"/>
      <c r="X164" s="177"/>
      <c r="Y164" s="15" t="s">
        <v>3</v>
      </c>
      <c r="Z164" s="32"/>
      <c r="AA164" s="178" t="str">
        <f>IF(AA165="","",AA165*AB166)</f>
        <v/>
      </c>
      <c r="AB164" s="178"/>
      <c r="AC164" s="178"/>
      <c r="AD164" s="15" t="s">
        <v>3</v>
      </c>
      <c r="AE164" s="39"/>
      <c r="AF164" s="2" t="s">
        <v>84</v>
      </c>
      <c r="AG164" s="40"/>
      <c r="AH164" s="2"/>
      <c r="AI164" s="15"/>
      <c r="AJ164" s="41"/>
      <c r="AK164" s="42"/>
      <c r="AL164" s="42"/>
      <c r="AM164" s="15"/>
      <c r="AN164" s="134"/>
      <c r="AO164" s="135"/>
      <c r="AP164" s="135"/>
      <c r="AQ164" s="136"/>
      <c r="AR164" s="176"/>
      <c r="AS164" s="176"/>
      <c r="AT164" s="2"/>
      <c r="AU164" s="4">
        <f>YEAR($AU$1)*12+MONTH($AU$1)-YEAR(G164)*12-MONTH(G164)
-IF(DAY(G164+1)=1,IF(DAY($AU$1+1)&gt;1,1),IF(AND(DAY($AU$1+1)&gt;1,
 DAY($AU$1)&lt;DAY(G164)),1))</f>
        <v>1520</v>
      </c>
    </row>
    <row r="165" spans="1:47" ht="15.75" hidden="1" customHeight="1" outlineLevel="1" x14ac:dyDescent="0.2">
      <c r="A165" s="2"/>
      <c r="B165" s="128"/>
      <c r="C165" s="166"/>
      <c r="D165" s="111"/>
      <c r="E165" s="111"/>
      <c r="F165" s="112"/>
      <c r="G165" s="142"/>
      <c r="H165" s="143"/>
      <c r="I165" s="143"/>
      <c r="J165" s="143"/>
      <c r="K165" s="143"/>
      <c r="L165" s="144"/>
      <c r="M165" s="100" t="s">
        <v>63</v>
      </c>
      <c r="N165" s="101"/>
      <c r="O165" s="101"/>
      <c r="P165" s="102"/>
      <c r="Q165" s="116"/>
      <c r="R165" s="117"/>
      <c r="S165" s="117"/>
      <c r="T165" s="118"/>
      <c r="U165" s="45" t="s">
        <v>6</v>
      </c>
      <c r="V165" s="179"/>
      <c r="W165" s="179"/>
      <c r="X165" s="180" t="s">
        <v>7</v>
      </c>
      <c r="Y165" s="181"/>
      <c r="Z165" s="32" t="s">
        <v>4</v>
      </c>
      <c r="AA165" s="179"/>
      <c r="AB165" s="179"/>
      <c r="AC165" s="180" t="s">
        <v>7</v>
      </c>
      <c r="AD165" s="181"/>
      <c r="AE165" s="32"/>
      <c r="AF165" s="182" t="str">
        <f>IF(AB166="","",8000*AB166)</f>
        <v/>
      </c>
      <c r="AG165" s="182"/>
      <c r="AH165" s="182"/>
      <c r="AI165" s="15" t="s">
        <v>3</v>
      </c>
      <c r="AJ165" s="41"/>
      <c r="AK165" s="42"/>
      <c r="AL165" s="42"/>
      <c r="AM165" s="15"/>
      <c r="AN165" s="134"/>
      <c r="AO165" s="135"/>
      <c r="AP165" s="135"/>
      <c r="AQ165" s="136"/>
      <c r="AR165" s="176"/>
      <c r="AS165" s="176"/>
      <c r="AT165" s="2"/>
    </row>
    <row r="166" spans="1:47" ht="15.75" hidden="1" customHeight="1" outlineLevel="1" x14ac:dyDescent="0.2">
      <c r="A166" s="25"/>
      <c r="B166" s="128"/>
      <c r="C166" s="166"/>
      <c r="D166" s="111"/>
      <c r="E166" s="111"/>
      <c r="F166" s="112"/>
      <c r="G166" s="145"/>
      <c r="H166" s="146"/>
      <c r="I166" s="146"/>
      <c r="J166" s="146"/>
      <c r="K166" s="146"/>
      <c r="L166" s="147"/>
      <c r="M166" s="103" t="str">
        <f>IF(M164="","",DATEDIF(M164,G164,"Y"))</f>
        <v/>
      </c>
      <c r="N166" s="104"/>
      <c r="O166" s="104"/>
      <c r="P166" s="105"/>
      <c r="Q166" s="116"/>
      <c r="R166" s="117"/>
      <c r="S166" s="117"/>
      <c r="T166" s="118"/>
      <c r="U166" s="46"/>
      <c r="V166" s="2"/>
      <c r="W166" s="88"/>
      <c r="X166" s="180" t="s">
        <v>18</v>
      </c>
      <c r="Y166" s="181"/>
      <c r="Z166" s="32"/>
      <c r="AA166" s="2"/>
      <c r="AB166" s="88"/>
      <c r="AC166" s="180" t="s">
        <v>18</v>
      </c>
      <c r="AD166" s="181"/>
      <c r="AE166" s="183"/>
      <c r="AF166" s="184"/>
      <c r="AG166" s="184"/>
      <c r="AH166" s="184"/>
      <c r="AI166" s="185"/>
      <c r="AJ166" s="41"/>
      <c r="AK166" s="148" t="str">
        <f>IF(AF168="","",ROUNDDOWN(MIN(AF165,AF168),-3))</f>
        <v/>
      </c>
      <c r="AL166" s="148"/>
      <c r="AM166" s="15" t="s">
        <v>3</v>
      </c>
      <c r="AN166" s="134"/>
      <c r="AO166" s="135"/>
      <c r="AP166" s="135"/>
      <c r="AQ166" s="136"/>
      <c r="AR166" s="176"/>
      <c r="AS166" s="176"/>
      <c r="AT166" s="2"/>
    </row>
    <row r="167" spans="1:47" ht="15.75" hidden="1" customHeight="1" outlineLevel="1" x14ac:dyDescent="0.2">
      <c r="A167" s="2"/>
      <c r="B167" s="128"/>
      <c r="C167" s="109" t="s">
        <v>12</v>
      </c>
      <c r="D167" s="110"/>
      <c r="E167" s="111"/>
      <c r="F167" s="112"/>
      <c r="G167" s="129" t="s">
        <v>80</v>
      </c>
      <c r="H167" s="130"/>
      <c r="I167" s="130"/>
      <c r="J167" s="130"/>
      <c r="K167" s="130"/>
      <c r="L167" s="131"/>
      <c r="M167" s="84"/>
      <c r="N167" s="62"/>
      <c r="O167" s="62"/>
      <c r="P167" s="85"/>
      <c r="Q167" s="119"/>
      <c r="R167" s="120"/>
      <c r="S167" s="120"/>
      <c r="T167" s="121"/>
      <c r="U167" s="47"/>
      <c r="V167" s="48"/>
      <c r="W167" s="48"/>
      <c r="X167" s="48"/>
      <c r="Y167" s="49"/>
      <c r="Z167" s="32"/>
      <c r="AA167" s="2"/>
      <c r="AB167" s="2"/>
      <c r="AC167" s="2"/>
      <c r="AD167" s="15"/>
      <c r="AE167" s="50"/>
      <c r="AF167" s="132" t="s">
        <v>39</v>
      </c>
      <c r="AG167" s="132"/>
      <c r="AH167" s="132"/>
      <c r="AI167" s="133"/>
      <c r="AK167" s="42"/>
      <c r="AL167" s="42"/>
      <c r="AM167" s="15"/>
      <c r="AN167" s="134"/>
      <c r="AO167" s="135"/>
      <c r="AP167" s="135"/>
      <c r="AQ167" s="136"/>
      <c r="AR167" s="176"/>
      <c r="AS167" s="176"/>
      <c r="AT167" s="2"/>
    </row>
    <row r="168" spans="1:47" ht="14" hidden="1" customHeight="1" outlineLevel="1" x14ac:dyDescent="0.2">
      <c r="A168" s="2"/>
      <c r="B168" s="128"/>
      <c r="C168" s="140"/>
      <c r="D168" s="141"/>
      <c r="E168" s="51"/>
      <c r="F168" s="52"/>
      <c r="G168" s="142"/>
      <c r="H168" s="143"/>
      <c r="I168" s="143"/>
      <c r="J168" s="143"/>
      <c r="K168" s="143"/>
      <c r="L168" s="144"/>
      <c r="M168" s="32"/>
      <c r="N168" s="2" t="str">
        <f>IF(G168="","",DATEDIF(G168,$M$29,"m")+1)</f>
        <v/>
      </c>
      <c r="O168" s="2" t="s">
        <v>19</v>
      </c>
      <c r="P168" s="37"/>
      <c r="Q168" s="122"/>
      <c r="R168" s="123"/>
      <c r="S168" s="123"/>
      <c r="T168" s="124"/>
      <c r="U168" s="53" t="s">
        <v>21</v>
      </c>
      <c r="V168" s="54"/>
      <c r="W168" s="54"/>
      <c r="X168" s="54"/>
      <c r="Y168" s="55"/>
      <c r="Z168" s="41"/>
      <c r="AA168" s="42"/>
      <c r="AB168" s="42"/>
      <c r="AC168" s="42"/>
      <c r="AD168" s="15"/>
      <c r="AE168" s="32"/>
      <c r="AF168" s="148" t="str">
        <f>IF(AA164="","",ROUNDDOWN(AA164/2,0))</f>
        <v/>
      </c>
      <c r="AG168" s="148"/>
      <c r="AH168" s="148"/>
      <c r="AI168" s="15" t="s">
        <v>3</v>
      </c>
      <c r="AJ168" s="41"/>
      <c r="AK168" s="42"/>
      <c r="AL168" s="42"/>
      <c r="AM168" s="15"/>
      <c r="AN168" s="134"/>
      <c r="AO168" s="135"/>
      <c r="AP168" s="135"/>
      <c r="AQ168" s="136"/>
      <c r="AR168" s="176"/>
      <c r="AS168" s="176"/>
      <c r="AT168" s="2"/>
    </row>
    <row r="169" spans="1:47" ht="15.75" hidden="1" customHeight="1" outlineLevel="1" x14ac:dyDescent="0.2">
      <c r="A169" s="2"/>
      <c r="B169" s="128"/>
      <c r="C169" s="149" t="s">
        <v>20</v>
      </c>
      <c r="D169" s="150"/>
      <c r="E169" s="151"/>
      <c r="F169" s="152"/>
      <c r="G169" s="142"/>
      <c r="H169" s="143"/>
      <c r="I169" s="143"/>
      <c r="J169" s="143"/>
      <c r="K169" s="143"/>
      <c r="L169" s="144"/>
      <c r="M169" s="57" t="str">
        <f>IF(G168="","",IF($X$19="✔","（翌月払いのため",""))</f>
        <v/>
      </c>
      <c r="N169" s="2"/>
      <c r="O169" s="2"/>
      <c r="P169" s="37"/>
      <c r="Q169" s="122"/>
      <c r="R169" s="123"/>
      <c r="S169" s="123"/>
      <c r="T169" s="124"/>
      <c r="U169" s="153"/>
      <c r="V169" s="154"/>
      <c r="W169" s="154"/>
      <c r="X169" s="154"/>
      <c r="Y169" s="155"/>
      <c r="Z169" s="41"/>
      <c r="AA169" s="42"/>
      <c r="AB169" s="42"/>
      <c r="AC169" s="42"/>
      <c r="AD169" s="15"/>
      <c r="AE169" s="32"/>
      <c r="AF169" s="56"/>
      <c r="AG169" s="57"/>
      <c r="AH169" s="57"/>
      <c r="AI169" s="15"/>
      <c r="AJ169" s="41"/>
      <c r="AK169" s="42"/>
      <c r="AL169" s="42"/>
      <c r="AM169" s="15"/>
      <c r="AN169" s="134"/>
      <c r="AO169" s="135"/>
      <c r="AP169" s="135"/>
      <c r="AQ169" s="136"/>
      <c r="AR169" s="176"/>
      <c r="AS169" s="176"/>
      <c r="AT169" s="2"/>
    </row>
    <row r="170" spans="1:47" ht="15.75" hidden="1" customHeight="1" outlineLevel="1" x14ac:dyDescent="0.2">
      <c r="A170" s="2"/>
      <c r="B170" s="128"/>
      <c r="C170" s="159" t="s">
        <v>23</v>
      </c>
      <c r="D170" s="160"/>
      <c r="E170" s="161" t="s">
        <v>17</v>
      </c>
      <c r="F170" s="162"/>
      <c r="G170" s="145"/>
      <c r="H170" s="146"/>
      <c r="I170" s="146"/>
      <c r="J170" s="146"/>
      <c r="K170" s="146"/>
      <c r="L170" s="147"/>
      <c r="M170" s="86"/>
      <c r="N170" s="87" t="str">
        <f>IF(G168="","",IF($X$19="✔",N168-1,""))</f>
        <v/>
      </c>
      <c r="O170" s="43" t="str">
        <f>IF(G168="","",IF($X$19="✔","か月）",""))</f>
        <v/>
      </c>
      <c r="P170" s="44"/>
      <c r="Q170" s="125"/>
      <c r="R170" s="126"/>
      <c r="S170" s="126"/>
      <c r="T170" s="127"/>
      <c r="U170" s="156"/>
      <c r="V170" s="157"/>
      <c r="W170" s="157"/>
      <c r="X170" s="157"/>
      <c r="Y170" s="158"/>
      <c r="Z170" s="58"/>
      <c r="AA170" s="59"/>
      <c r="AB170" s="59"/>
      <c r="AC170" s="59"/>
      <c r="AD170" s="13"/>
      <c r="AE170" s="21"/>
      <c r="AF170" s="12"/>
      <c r="AG170" s="12"/>
      <c r="AH170" s="12"/>
      <c r="AI170" s="13"/>
      <c r="AJ170" s="58"/>
      <c r="AK170" s="59"/>
      <c r="AL170" s="59"/>
      <c r="AM170" s="13"/>
      <c r="AN170" s="137"/>
      <c r="AO170" s="138"/>
      <c r="AP170" s="138"/>
      <c r="AQ170" s="139"/>
      <c r="AR170" s="176"/>
      <c r="AS170" s="176"/>
      <c r="AT170" s="2"/>
    </row>
    <row r="171" spans="1:47" ht="15.75" hidden="1" customHeight="1" outlineLevel="1" x14ac:dyDescent="0.2">
      <c r="A171" s="2"/>
      <c r="B171" s="128">
        <v>18</v>
      </c>
      <c r="C171" s="163"/>
      <c r="D171" s="164"/>
      <c r="E171" s="164"/>
      <c r="F171" s="165"/>
      <c r="G171" s="167" t="s">
        <v>8</v>
      </c>
      <c r="H171" s="168"/>
      <c r="I171" s="168"/>
      <c r="J171" s="168"/>
      <c r="K171" s="168"/>
      <c r="L171" s="169"/>
      <c r="M171" s="106" t="s">
        <v>61</v>
      </c>
      <c r="N171" s="107"/>
      <c r="O171" s="107"/>
      <c r="P171" s="108"/>
      <c r="Q171" s="113" t="s">
        <v>40</v>
      </c>
      <c r="R171" s="114"/>
      <c r="S171" s="114"/>
      <c r="T171" s="115"/>
      <c r="U171" s="170"/>
      <c r="V171" s="171"/>
      <c r="W171" s="171"/>
      <c r="X171" s="171"/>
      <c r="Y171" s="172"/>
      <c r="Z171" s="8"/>
      <c r="AA171" s="9"/>
      <c r="AB171" s="9"/>
      <c r="AC171" s="9"/>
      <c r="AD171" s="30"/>
      <c r="AE171" s="33"/>
      <c r="AF171" s="9"/>
      <c r="AG171" s="34"/>
      <c r="AH171" s="9"/>
      <c r="AI171" s="30"/>
      <c r="AJ171" s="35"/>
      <c r="AK171" s="36"/>
      <c r="AL171" s="36"/>
      <c r="AM171" s="30"/>
      <c r="AN171" s="173"/>
      <c r="AO171" s="174"/>
      <c r="AP171" s="174"/>
      <c r="AQ171" s="175"/>
      <c r="AR171" s="176"/>
      <c r="AS171" s="176"/>
      <c r="AT171" s="2"/>
    </row>
    <row r="172" spans="1:47" ht="15.75" hidden="1" customHeight="1" outlineLevel="1" x14ac:dyDescent="0.2">
      <c r="A172" s="2"/>
      <c r="B172" s="128"/>
      <c r="C172" s="166"/>
      <c r="D172" s="111"/>
      <c r="E172" s="111"/>
      <c r="F172" s="112"/>
      <c r="G172" s="142"/>
      <c r="H172" s="143"/>
      <c r="I172" s="143"/>
      <c r="J172" s="143"/>
      <c r="K172" s="143"/>
      <c r="L172" s="144"/>
      <c r="M172" s="97"/>
      <c r="N172" s="98"/>
      <c r="O172" s="98"/>
      <c r="P172" s="99"/>
      <c r="Q172" s="116"/>
      <c r="R172" s="117"/>
      <c r="S172" s="117"/>
      <c r="T172" s="118"/>
      <c r="U172" s="38"/>
      <c r="V172" s="177" t="str">
        <f>IF(V173="","",V173*W174)</f>
        <v/>
      </c>
      <c r="W172" s="177"/>
      <c r="X172" s="177"/>
      <c r="Y172" s="15" t="s">
        <v>3</v>
      </c>
      <c r="Z172" s="32"/>
      <c r="AA172" s="178" t="str">
        <f>IF(AA173="","",AA173*AB174)</f>
        <v/>
      </c>
      <c r="AB172" s="178"/>
      <c r="AC172" s="178"/>
      <c r="AD172" s="15" t="s">
        <v>3</v>
      </c>
      <c r="AE172" s="39"/>
      <c r="AF172" s="2" t="s">
        <v>84</v>
      </c>
      <c r="AG172" s="40"/>
      <c r="AH172" s="2"/>
      <c r="AI172" s="15"/>
      <c r="AJ172" s="41"/>
      <c r="AK172" s="42"/>
      <c r="AL172" s="42"/>
      <c r="AM172" s="15"/>
      <c r="AN172" s="134"/>
      <c r="AO172" s="135"/>
      <c r="AP172" s="135"/>
      <c r="AQ172" s="136"/>
      <c r="AR172" s="176"/>
      <c r="AS172" s="176"/>
      <c r="AT172" s="2"/>
      <c r="AU172" s="4">
        <f>YEAR($AU$1)*12+MONTH($AU$1)-YEAR(G172)*12-MONTH(G172)
-IF(DAY(G172+1)=1,IF(DAY($AU$1+1)&gt;1,1),IF(AND(DAY($AU$1+1)&gt;1,
 DAY($AU$1)&lt;DAY(G172)),1))</f>
        <v>1520</v>
      </c>
    </row>
    <row r="173" spans="1:47" ht="15.75" hidden="1" customHeight="1" outlineLevel="1" x14ac:dyDescent="0.2">
      <c r="A173" s="2"/>
      <c r="B173" s="128"/>
      <c r="C173" s="166"/>
      <c r="D173" s="111"/>
      <c r="E173" s="111"/>
      <c r="F173" s="112"/>
      <c r="G173" s="142"/>
      <c r="H173" s="143"/>
      <c r="I173" s="143"/>
      <c r="J173" s="143"/>
      <c r="K173" s="143"/>
      <c r="L173" s="144"/>
      <c r="M173" s="100" t="s">
        <v>63</v>
      </c>
      <c r="N173" s="101"/>
      <c r="O173" s="101"/>
      <c r="P173" s="102"/>
      <c r="Q173" s="116"/>
      <c r="R173" s="117"/>
      <c r="S173" s="117"/>
      <c r="T173" s="118"/>
      <c r="U173" s="45" t="s">
        <v>6</v>
      </c>
      <c r="V173" s="179"/>
      <c r="W173" s="179"/>
      <c r="X173" s="180" t="s">
        <v>7</v>
      </c>
      <c r="Y173" s="181"/>
      <c r="Z173" s="32" t="s">
        <v>4</v>
      </c>
      <c r="AA173" s="179"/>
      <c r="AB173" s="179"/>
      <c r="AC173" s="180" t="s">
        <v>7</v>
      </c>
      <c r="AD173" s="181"/>
      <c r="AE173" s="32"/>
      <c r="AF173" s="182" t="str">
        <f>IF(AB174="","",8000*AB174)</f>
        <v/>
      </c>
      <c r="AG173" s="182"/>
      <c r="AH173" s="182"/>
      <c r="AI173" s="15" t="s">
        <v>3</v>
      </c>
      <c r="AJ173" s="41"/>
      <c r="AK173" s="42"/>
      <c r="AL173" s="42"/>
      <c r="AM173" s="15"/>
      <c r="AN173" s="134"/>
      <c r="AO173" s="135"/>
      <c r="AP173" s="135"/>
      <c r="AQ173" s="136"/>
      <c r="AR173" s="176"/>
      <c r="AS173" s="176"/>
      <c r="AT173" s="2"/>
    </row>
    <row r="174" spans="1:47" ht="15.75" hidden="1" customHeight="1" outlineLevel="1" x14ac:dyDescent="0.2">
      <c r="A174" s="25"/>
      <c r="B174" s="128"/>
      <c r="C174" s="166"/>
      <c r="D174" s="111"/>
      <c r="E174" s="111"/>
      <c r="F174" s="112"/>
      <c r="G174" s="145"/>
      <c r="H174" s="146"/>
      <c r="I174" s="146"/>
      <c r="J174" s="146"/>
      <c r="K174" s="146"/>
      <c r="L174" s="147"/>
      <c r="M174" s="103" t="str">
        <f>IF(M172="","",DATEDIF(M172,G172,"Y"))</f>
        <v/>
      </c>
      <c r="N174" s="104"/>
      <c r="O174" s="104"/>
      <c r="P174" s="105"/>
      <c r="Q174" s="116"/>
      <c r="R174" s="117"/>
      <c r="S174" s="117"/>
      <c r="T174" s="118"/>
      <c r="U174" s="46"/>
      <c r="V174" s="2"/>
      <c r="W174" s="88"/>
      <c r="X174" s="180" t="s">
        <v>18</v>
      </c>
      <c r="Y174" s="181"/>
      <c r="Z174" s="32"/>
      <c r="AA174" s="2"/>
      <c r="AB174" s="88"/>
      <c r="AC174" s="180" t="s">
        <v>18</v>
      </c>
      <c r="AD174" s="181"/>
      <c r="AE174" s="183"/>
      <c r="AF174" s="184"/>
      <c r="AG174" s="184"/>
      <c r="AH174" s="184"/>
      <c r="AI174" s="185"/>
      <c r="AJ174" s="41"/>
      <c r="AK174" s="148" t="str">
        <f>IF(AF176="","",ROUNDDOWN(MIN(AF173,AF176),-3))</f>
        <v/>
      </c>
      <c r="AL174" s="148"/>
      <c r="AM174" s="15" t="s">
        <v>3</v>
      </c>
      <c r="AN174" s="134"/>
      <c r="AO174" s="135"/>
      <c r="AP174" s="135"/>
      <c r="AQ174" s="136"/>
      <c r="AR174" s="176"/>
      <c r="AS174" s="176"/>
      <c r="AT174" s="2"/>
    </row>
    <row r="175" spans="1:47" ht="15.75" hidden="1" customHeight="1" outlineLevel="1" x14ac:dyDescent="0.2">
      <c r="A175" s="2"/>
      <c r="B175" s="128"/>
      <c r="C175" s="109" t="s">
        <v>12</v>
      </c>
      <c r="D175" s="110"/>
      <c r="E175" s="111"/>
      <c r="F175" s="112"/>
      <c r="G175" s="129" t="s">
        <v>80</v>
      </c>
      <c r="H175" s="130"/>
      <c r="I175" s="130"/>
      <c r="J175" s="130"/>
      <c r="K175" s="130"/>
      <c r="L175" s="131"/>
      <c r="M175" s="84"/>
      <c r="N175" s="62"/>
      <c r="O175" s="62"/>
      <c r="P175" s="85"/>
      <c r="Q175" s="119"/>
      <c r="R175" s="120"/>
      <c r="S175" s="120"/>
      <c r="T175" s="121"/>
      <c r="U175" s="47"/>
      <c r="V175" s="48"/>
      <c r="W175" s="48"/>
      <c r="X175" s="48"/>
      <c r="Y175" s="49"/>
      <c r="Z175" s="32"/>
      <c r="AA175" s="2"/>
      <c r="AB175" s="2"/>
      <c r="AC175" s="2"/>
      <c r="AD175" s="15"/>
      <c r="AE175" s="50"/>
      <c r="AF175" s="132" t="s">
        <v>39</v>
      </c>
      <c r="AG175" s="132"/>
      <c r="AH175" s="132"/>
      <c r="AI175" s="133"/>
      <c r="AK175" s="42"/>
      <c r="AL175" s="42"/>
      <c r="AM175" s="15"/>
      <c r="AN175" s="134"/>
      <c r="AO175" s="135"/>
      <c r="AP175" s="135"/>
      <c r="AQ175" s="136"/>
      <c r="AR175" s="176"/>
      <c r="AS175" s="176"/>
      <c r="AT175" s="2"/>
    </row>
    <row r="176" spans="1:47" ht="14" hidden="1" customHeight="1" outlineLevel="1" x14ac:dyDescent="0.2">
      <c r="A176" s="2"/>
      <c r="B176" s="128"/>
      <c r="C176" s="140"/>
      <c r="D176" s="141"/>
      <c r="E176" s="51"/>
      <c r="F176" s="52"/>
      <c r="G176" s="142"/>
      <c r="H176" s="143"/>
      <c r="I176" s="143"/>
      <c r="J176" s="143"/>
      <c r="K176" s="143"/>
      <c r="L176" s="144"/>
      <c r="M176" s="32"/>
      <c r="N176" s="2" t="str">
        <f>IF(G176="","",DATEDIF(G176,$M$29,"m")+1)</f>
        <v/>
      </c>
      <c r="O176" s="2" t="s">
        <v>19</v>
      </c>
      <c r="P176" s="37"/>
      <c r="Q176" s="122"/>
      <c r="R176" s="123"/>
      <c r="S176" s="123"/>
      <c r="T176" s="124"/>
      <c r="U176" s="53" t="s">
        <v>21</v>
      </c>
      <c r="V176" s="54"/>
      <c r="W176" s="54"/>
      <c r="X176" s="54"/>
      <c r="Y176" s="55"/>
      <c r="Z176" s="41"/>
      <c r="AA176" s="42"/>
      <c r="AB176" s="42"/>
      <c r="AC176" s="42"/>
      <c r="AD176" s="15"/>
      <c r="AE176" s="32"/>
      <c r="AF176" s="148" t="str">
        <f>IF(AA172="","",ROUNDDOWN(AA172/2,0))</f>
        <v/>
      </c>
      <c r="AG176" s="148"/>
      <c r="AH176" s="148"/>
      <c r="AI176" s="15" t="s">
        <v>3</v>
      </c>
      <c r="AJ176" s="41"/>
      <c r="AK176" s="42"/>
      <c r="AL176" s="42"/>
      <c r="AM176" s="15"/>
      <c r="AN176" s="134"/>
      <c r="AO176" s="135"/>
      <c r="AP176" s="135"/>
      <c r="AQ176" s="136"/>
      <c r="AR176" s="176"/>
      <c r="AS176" s="176"/>
      <c r="AT176" s="2"/>
    </row>
    <row r="177" spans="1:47" ht="15.75" hidden="1" customHeight="1" outlineLevel="1" x14ac:dyDescent="0.2">
      <c r="A177" s="2"/>
      <c r="B177" s="128"/>
      <c r="C177" s="149" t="s">
        <v>20</v>
      </c>
      <c r="D177" s="150"/>
      <c r="E177" s="151"/>
      <c r="F177" s="152"/>
      <c r="G177" s="142"/>
      <c r="H177" s="143"/>
      <c r="I177" s="143"/>
      <c r="J177" s="143"/>
      <c r="K177" s="143"/>
      <c r="L177" s="144"/>
      <c r="M177" s="57" t="str">
        <f>IF(G176="","",IF($X$19="✔","（翌月払いのため",""))</f>
        <v/>
      </c>
      <c r="N177" s="2"/>
      <c r="O177" s="2"/>
      <c r="P177" s="37"/>
      <c r="Q177" s="122"/>
      <c r="R177" s="123"/>
      <c r="S177" s="123"/>
      <c r="T177" s="124"/>
      <c r="U177" s="153"/>
      <c r="V177" s="154"/>
      <c r="W177" s="154"/>
      <c r="X177" s="154"/>
      <c r="Y177" s="155"/>
      <c r="Z177" s="41"/>
      <c r="AA177" s="42"/>
      <c r="AB177" s="42"/>
      <c r="AC177" s="42"/>
      <c r="AD177" s="15"/>
      <c r="AE177" s="32"/>
      <c r="AF177" s="56"/>
      <c r="AG177" s="57"/>
      <c r="AH177" s="57"/>
      <c r="AI177" s="15"/>
      <c r="AJ177" s="41"/>
      <c r="AK177" s="42"/>
      <c r="AL177" s="42"/>
      <c r="AM177" s="15"/>
      <c r="AN177" s="134"/>
      <c r="AO177" s="135"/>
      <c r="AP177" s="135"/>
      <c r="AQ177" s="136"/>
      <c r="AR177" s="176"/>
      <c r="AS177" s="176"/>
      <c r="AT177" s="2"/>
    </row>
    <row r="178" spans="1:47" ht="15.75" hidden="1" customHeight="1" outlineLevel="1" x14ac:dyDescent="0.2">
      <c r="A178" s="2"/>
      <c r="B178" s="128"/>
      <c r="C178" s="159" t="s">
        <v>23</v>
      </c>
      <c r="D178" s="160"/>
      <c r="E178" s="161" t="s">
        <v>17</v>
      </c>
      <c r="F178" s="162"/>
      <c r="G178" s="145"/>
      <c r="H178" s="146"/>
      <c r="I178" s="146"/>
      <c r="J178" s="146"/>
      <c r="K178" s="146"/>
      <c r="L178" s="147"/>
      <c r="M178" s="86"/>
      <c r="N178" s="87" t="str">
        <f>IF(G176="","",IF($X$19="✔",N176-1,""))</f>
        <v/>
      </c>
      <c r="O178" s="43" t="str">
        <f>IF(G176="","",IF($X$19="✔","か月）",""))</f>
        <v/>
      </c>
      <c r="P178" s="44"/>
      <c r="Q178" s="125"/>
      <c r="R178" s="126"/>
      <c r="S178" s="126"/>
      <c r="T178" s="127"/>
      <c r="U178" s="156"/>
      <c r="V178" s="157"/>
      <c r="W178" s="157"/>
      <c r="X178" s="157"/>
      <c r="Y178" s="158"/>
      <c r="Z178" s="58"/>
      <c r="AA178" s="59"/>
      <c r="AB178" s="59"/>
      <c r="AC178" s="59"/>
      <c r="AD178" s="13"/>
      <c r="AE178" s="21"/>
      <c r="AF178" s="12"/>
      <c r="AG178" s="12"/>
      <c r="AH178" s="12"/>
      <c r="AI178" s="13"/>
      <c r="AJ178" s="58"/>
      <c r="AK178" s="59"/>
      <c r="AL178" s="59"/>
      <c r="AM178" s="13"/>
      <c r="AN178" s="137"/>
      <c r="AO178" s="138"/>
      <c r="AP178" s="138"/>
      <c r="AQ178" s="139"/>
      <c r="AR178" s="176"/>
      <c r="AS178" s="176"/>
      <c r="AT178" s="2"/>
    </row>
    <row r="179" spans="1:47" ht="15.75" hidden="1" customHeight="1" outlineLevel="1" x14ac:dyDescent="0.2">
      <c r="A179" s="2"/>
      <c r="B179" s="128">
        <v>19</v>
      </c>
      <c r="C179" s="163"/>
      <c r="D179" s="164"/>
      <c r="E179" s="164"/>
      <c r="F179" s="165"/>
      <c r="G179" s="167" t="s">
        <v>8</v>
      </c>
      <c r="H179" s="168"/>
      <c r="I179" s="168"/>
      <c r="J179" s="168"/>
      <c r="K179" s="168"/>
      <c r="L179" s="169"/>
      <c r="M179" s="106" t="s">
        <v>61</v>
      </c>
      <c r="N179" s="107"/>
      <c r="O179" s="107"/>
      <c r="P179" s="108"/>
      <c r="Q179" s="113" t="s">
        <v>40</v>
      </c>
      <c r="R179" s="114"/>
      <c r="S179" s="114"/>
      <c r="T179" s="115"/>
      <c r="U179" s="170"/>
      <c r="V179" s="171"/>
      <c r="W179" s="171"/>
      <c r="X179" s="171"/>
      <c r="Y179" s="172"/>
      <c r="Z179" s="8"/>
      <c r="AA179" s="9"/>
      <c r="AB179" s="9"/>
      <c r="AC179" s="9"/>
      <c r="AD179" s="30"/>
      <c r="AE179" s="33"/>
      <c r="AF179" s="9"/>
      <c r="AG179" s="34"/>
      <c r="AH179" s="9"/>
      <c r="AI179" s="30"/>
      <c r="AJ179" s="35"/>
      <c r="AK179" s="36"/>
      <c r="AL179" s="36"/>
      <c r="AM179" s="30"/>
      <c r="AN179" s="173"/>
      <c r="AO179" s="174"/>
      <c r="AP179" s="174"/>
      <c r="AQ179" s="175"/>
      <c r="AR179" s="176"/>
      <c r="AS179" s="176"/>
      <c r="AT179" s="2"/>
    </row>
    <row r="180" spans="1:47" ht="15.75" hidden="1" customHeight="1" outlineLevel="1" x14ac:dyDescent="0.2">
      <c r="A180" s="2"/>
      <c r="B180" s="128"/>
      <c r="C180" s="166"/>
      <c r="D180" s="111"/>
      <c r="E180" s="111"/>
      <c r="F180" s="112"/>
      <c r="G180" s="142"/>
      <c r="H180" s="143"/>
      <c r="I180" s="143"/>
      <c r="J180" s="143"/>
      <c r="K180" s="143"/>
      <c r="L180" s="144"/>
      <c r="M180" s="97"/>
      <c r="N180" s="98"/>
      <c r="O180" s="98"/>
      <c r="P180" s="99"/>
      <c r="Q180" s="116"/>
      <c r="R180" s="117"/>
      <c r="S180" s="117"/>
      <c r="T180" s="118"/>
      <c r="U180" s="38"/>
      <c r="V180" s="177" t="str">
        <f>IF(V181="","",V181*W182)</f>
        <v/>
      </c>
      <c r="W180" s="177"/>
      <c r="X180" s="177"/>
      <c r="Y180" s="15" t="s">
        <v>3</v>
      </c>
      <c r="Z180" s="32"/>
      <c r="AA180" s="178" t="str">
        <f>IF(AA181="","",AA181*AB182)</f>
        <v/>
      </c>
      <c r="AB180" s="178"/>
      <c r="AC180" s="178"/>
      <c r="AD180" s="15" t="s">
        <v>3</v>
      </c>
      <c r="AE180" s="39"/>
      <c r="AF180" s="2" t="s">
        <v>84</v>
      </c>
      <c r="AG180" s="40"/>
      <c r="AH180" s="2"/>
      <c r="AI180" s="15"/>
      <c r="AJ180" s="41"/>
      <c r="AK180" s="42"/>
      <c r="AL180" s="42"/>
      <c r="AM180" s="15"/>
      <c r="AN180" s="134"/>
      <c r="AO180" s="135"/>
      <c r="AP180" s="135"/>
      <c r="AQ180" s="136"/>
      <c r="AR180" s="176"/>
      <c r="AS180" s="176"/>
      <c r="AT180" s="2"/>
      <c r="AU180" s="4">
        <f>YEAR($AU$1)*12+MONTH($AU$1)-YEAR(G180)*12-MONTH(G180)
-IF(DAY(G180+1)=1,IF(DAY($AU$1+1)&gt;1,1),IF(AND(DAY($AU$1+1)&gt;1,
 DAY($AU$1)&lt;DAY(G180)),1))</f>
        <v>1520</v>
      </c>
    </row>
    <row r="181" spans="1:47" ht="15.75" hidden="1" customHeight="1" outlineLevel="1" x14ac:dyDescent="0.2">
      <c r="A181" s="2"/>
      <c r="B181" s="128"/>
      <c r="C181" s="166"/>
      <c r="D181" s="111"/>
      <c r="E181" s="111"/>
      <c r="F181" s="112"/>
      <c r="G181" s="142"/>
      <c r="H181" s="143"/>
      <c r="I181" s="143"/>
      <c r="J181" s="143"/>
      <c r="K181" s="143"/>
      <c r="L181" s="144"/>
      <c r="M181" s="100" t="s">
        <v>63</v>
      </c>
      <c r="N181" s="101"/>
      <c r="O181" s="101"/>
      <c r="P181" s="102"/>
      <c r="Q181" s="116"/>
      <c r="R181" s="117"/>
      <c r="S181" s="117"/>
      <c r="T181" s="118"/>
      <c r="U181" s="45" t="s">
        <v>6</v>
      </c>
      <c r="V181" s="179"/>
      <c r="W181" s="179"/>
      <c r="X181" s="180" t="s">
        <v>7</v>
      </c>
      <c r="Y181" s="181"/>
      <c r="Z181" s="32" t="s">
        <v>4</v>
      </c>
      <c r="AA181" s="179"/>
      <c r="AB181" s="179"/>
      <c r="AC181" s="180" t="s">
        <v>7</v>
      </c>
      <c r="AD181" s="181"/>
      <c r="AE181" s="32"/>
      <c r="AF181" s="182" t="str">
        <f>IF(AB182="","",8000*AB182)</f>
        <v/>
      </c>
      <c r="AG181" s="182"/>
      <c r="AH181" s="182"/>
      <c r="AI181" s="15" t="s">
        <v>3</v>
      </c>
      <c r="AJ181" s="41"/>
      <c r="AK181" s="42"/>
      <c r="AL181" s="42"/>
      <c r="AM181" s="15"/>
      <c r="AN181" s="134"/>
      <c r="AO181" s="135"/>
      <c r="AP181" s="135"/>
      <c r="AQ181" s="136"/>
      <c r="AR181" s="176"/>
      <c r="AS181" s="176"/>
      <c r="AT181" s="2"/>
    </row>
    <row r="182" spans="1:47" ht="15.75" hidden="1" customHeight="1" outlineLevel="1" x14ac:dyDescent="0.2">
      <c r="A182" s="25"/>
      <c r="B182" s="128"/>
      <c r="C182" s="166"/>
      <c r="D182" s="111"/>
      <c r="E182" s="111"/>
      <c r="F182" s="112"/>
      <c r="G182" s="145"/>
      <c r="H182" s="146"/>
      <c r="I182" s="146"/>
      <c r="J182" s="146"/>
      <c r="K182" s="146"/>
      <c r="L182" s="147"/>
      <c r="M182" s="103" t="str">
        <f>IF(M180="","",DATEDIF(M180,G180,"Y"))</f>
        <v/>
      </c>
      <c r="N182" s="104"/>
      <c r="O182" s="104"/>
      <c r="P182" s="105"/>
      <c r="Q182" s="116"/>
      <c r="R182" s="117"/>
      <c r="S182" s="117"/>
      <c r="T182" s="118"/>
      <c r="U182" s="46"/>
      <c r="V182" s="2"/>
      <c r="W182" s="88"/>
      <c r="X182" s="180" t="s">
        <v>18</v>
      </c>
      <c r="Y182" s="181"/>
      <c r="Z182" s="32"/>
      <c r="AA182" s="2"/>
      <c r="AB182" s="88"/>
      <c r="AC182" s="180" t="s">
        <v>18</v>
      </c>
      <c r="AD182" s="181"/>
      <c r="AE182" s="183"/>
      <c r="AF182" s="184"/>
      <c r="AG182" s="184"/>
      <c r="AH182" s="184"/>
      <c r="AI182" s="185"/>
      <c r="AJ182" s="41"/>
      <c r="AK182" s="148" t="str">
        <f>IF(AF184="","",ROUNDDOWN(MIN(AF181,AF184),-3))</f>
        <v/>
      </c>
      <c r="AL182" s="148"/>
      <c r="AM182" s="15" t="s">
        <v>3</v>
      </c>
      <c r="AN182" s="134"/>
      <c r="AO182" s="135"/>
      <c r="AP182" s="135"/>
      <c r="AQ182" s="136"/>
      <c r="AR182" s="176"/>
      <c r="AS182" s="176"/>
      <c r="AT182" s="2"/>
    </row>
    <row r="183" spans="1:47" ht="15.75" hidden="1" customHeight="1" outlineLevel="1" x14ac:dyDescent="0.2">
      <c r="A183" s="2"/>
      <c r="B183" s="128"/>
      <c r="C183" s="109" t="s">
        <v>12</v>
      </c>
      <c r="D183" s="110"/>
      <c r="E183" s="111"/>
      <c r="F183" s="112"/>
      <c r="G183" s="129" t="s">
        <v>80</v>
      </c>
      <c r="H183" s="130"/>
      <c r="I183" s="130"/>
      <c r="J183" s="130"/>
      <c r="K183" s="130"/>
      <c r="L183" s="131"/>
      <c r="M183" s="84"/>
      <c r="N183" s="62"/>
      <c r="O183" s="62"/>
      <c r="P183" s="85"/>
      <c r="Q183" s="119"/>
      <c r="R183" s="120"/>
      <c r="S183" s="120"/>
      <c r="T183" s="121"/>
      <c r="U183" s="47"/>
      <c r="V183" s="48"/>
      <c r="W183" s="48"/>
      <c r="X183" s="48"/>
      <c r="Y183" s="49"/>
      <c r="Z183" s="32"/>
      <c r="AA183" s="2"/>
      <c r="AB183" s="2"/>
      <c r="AC183" s="2"/>
      <c r="AD183" s="15"/>
      <c r="AE183" s="50"/>
      <c r="AF183" s="132" t="s">
        <v>39</v>
      </c>
      <c r="AG183" s="132"/>
      <c r="AH183" s="132"/>
      <c r="AI183" s="133"/>
      <c r="AK183" s="42"/>
      <c r="AL183" s="42"/>
      <c r="AM183" s="15"/>
      <c r="AN183" s="134"/>
      <c r="AO183" s="135"/>
      <c r="AP183" s="135"/>
      <c r="AQ183" s="136"/>
      <c r="AR183" s="176"/>
      <c r="AS183" s="176"/>
      <c r="AT183" s="2"/>
    </row>
    <row r="184" spans="1:47" ht="14" hidden="1" customHeight="1" outlineLevel="1" x14ac:dyDescent="0.2">
      <c r="A184" s="2"/>
      <c r="B184" s="128"/>
      <c r="C184" s="140"/>
      <c r="D184" s="141"/>
      <c r="E184" s="51"/>
      <c r="F184" s="52"/>
      <c r="G184" s="142"/>
      <c r="H184" s="143"/>
      <c r="I184" s="143"/>
      <c r="J184" s="143"/>
      <c r="K184" s="143"/>
      <c r="L184" s="144"/>
      <c r="M184" s="32"/>
      <c r="N184" s="2" t="str">
        <f>IF(G184="","",DATEDIF(G184,$M$29,"m")+1)</f>
        <v/>
      </c>
      <c r="O184" s="2" t="s">
        <v>19</v>
      </c>
      <c r="P184" s="37"/>
      <c r="Q184" s="122"/>
      <c r="R184" s="123"/>
      <c r="S184" s="123"/>
      <c r="T184" s="124"/>
      <c r="U184" s="53" t="s">
        <v>21</v>
      </c>
      <c r="V184" s="54"/>
      <c r="W184" s="54"/>
      <c r="X184" s="54"/>
      <c r="Y184" s="55"/>
      <c r="Z184" s="41"/>
      <c r="AA184" s="42"/>
      <c r="AB184" s="42"/>
      <c r="AC184" s="42"/>
      <c r="AD184" s="15"/>
      <c r="AE184" s="32"/>
      <c r="AF184" s="148" t="str">
        <f>IF(AA180="","",ROUNDDOWN(AA180/2,0))</f>
        <v/>
      </c>
      <c r="AG184" s="148"/>
      <c r="AH184" s="148"/>
      <c r="AI184" s="15" t="s">
        <v>3</v>
      </c>
      <c r="AJ184" s="41"/>
      <c r="AK184" s="42"/>
      <c r="AL184" s="42"/>
      <c r="AM184" s="15"/>
      <c r="AN184" s="134"/>
      <c r="AO184" s="135"/>
      <c r="AP184" s="135"/>
      <c r="AQ184" s="136"/>
      <c r="AR184" s="176"/>
      <c r="AS184" s="176"/>
      <c r="AT184" s="2"/>
    </row>
    <row r="185" spans="1:47" ht="15.75" hidden="1" customHeight="1" outlineLevel="1" x14ac:dyDescent="0.2">
      <c r="A185" s="2"/>
      <c r="B185" s="128"/>
      <c r="C185" s="149" t="s">
        <v>20</v>
      </c>
      <c r="D185" s="150"/>
      <c r="E185" s="151"/>
      <c r="F185" s="152"/>
      <c r="G185" s="142"/>
      <c r="H185" s="143"/>
      <c r="I185" s="143"/>
      <c r="J185" s="143"/>
      <c r="K185" s="143"/>
      <c r="L185" s="144"/>
      <c r="M185" s="57" t="str">
        <f>IF(G184="","",IF($X$19="✔","（翌月払いのため",""))</f>
        <v/>
      </c>
      <c r="N185" s="2"/>
      <c r="O185" s="2"/>
      <c r="P185" s="37"/>
      <c r="Q185" s="122"/>
      <c r="R185" s="123"/>
      <c r="S185" s="123"/>
      <c r="T185" s="124"/>
      <c r="U185" s="153"/>
      <c r="V185" s="154"/>
      <c r="W185" s="154"/>
      <c r="X185" s="154"/>
      <c r="Y185" s="155"/>
      <c r="Z185" s="41"/>
      <c r="AA185" s="42"/>
      <c r="AB185" s="42"/>
      <c r="AC185" s="42"/>
      <c r="AD185" s="15"/>
      <c r="AE185" s="32"/>
      <c r="AF185" s="56"/>
      <c r="AG185" s="57"/>
      <c r="AH185" s="57"/>
      <c r="AI185" s="15"/>
      <c r="AJ185" s="41"/>
      <c r="AK185" s="42"/>
      <c r="AL185" s="42"/>
      <c r="AM185" s="15"/>
      <c r="AN185" s="134"/>
      <c r="AO185" s="135"/>
      <c r="AP185" s="135"/>
      <c r="AQ185" s="136"/>
      <c r="AR185" s="176"/>
      <c r="AS185" s="176"/>
      <c r="AT185" s="2"/>
    </row>
    <row r="186" spans="1:47" ht="15.75" hidden="1" customHeight="1" outlineLevel="1" x14ac:dyDescent="0.2">
      <c r="A186" s="2"/>
      <c r="B186" s="128"/>
      <c r="C186" s="159" t="s">
        <v>23</v>
      </c>
      <c r="D186" s="160"/>
      <c r="E186" s="161" t="s">
        <v>17</v>
      </c>
      <c r="F186" s="162"/>
      <c r="G186" s="145"/>
      <c r="H186" s="146"/>
      <c r="I186" s="146"/>
      <c r="J186" s="146"/>
      <c r="K186" s="146"/>
      <c r="L186" s="147"/>
      <c r="M186" s="86"/>
      <c r="N186" s="87" t="str">
        <f>IF(G184="","",IF($X$19="✔",N184-1,""))</f>
        <v/>
      </c>
      <c r="O186" s="43" t="str">
        <f>IF(G184="","",IF($X$19="✔","か月）",""))</f>
        <v/>
      </c>
      <c r="P186" s="44"/>
      <c r="Q186" s="125"/>
      <c r="R186" s="126"/>
      <c r="S186" s="126"/>
      <c r="T186" s="127"/>
      <c r="U186" s="156"/>
      <c r="V186" s="157"/>
      <c r="W186" s="157"/>
      <c r="X186" s="157"/>
      <c r="Y186" s="158"/>
      <c r="Z186" s="58"/>
      <c r="AA186" s="59"/>
      <c r="AB186" s="59"/>
      <c r="AC186" s="59"/>
      <c r="AD186" s="13"/>
      <c r="AE186" s="21"/>
      <c r="AF186" s="12"/>
      <c r="AG186" s="12"/>
      <c r="AH186" s="12"/>
      <c r="AI186" s="13"/>
      <c r="AJ186" s="58"/>
      <c r="AK186" s="59"/>
      <c r="AL186" s="59"/>
      <c r="AM186" s="13"/>
      <c r="AN186" s="137"/>
      <c r="AO186" s="138"/>
      <c r="AP186" s="138"/>
      <c r="AQ186" s="139"/>
      <c r="AR186" s="176"/>
      <c r="AS186" s="176"/>
      <c r="AT186" s="2"/>
    </row>
    <row r="187" spans="1:47" ht="15.75" hidden="1" customHeight="1" outlineLevel="1" x14ac:dyDescent="0.2">
      <c r="A187" s="2"/>
      <c r="B187" s="128">
        <v>20</v>
      </c>
      <c r="C187" s="163"/>
      <c r="D187" s="164"/>
      <c r="E187" s="164"/>
      <c r="F187" s="165"/>
      <c r="G187" s="167" t="s">
        <v>8</v>
      </c>
      <c r="H187" s="168"/>
      <c r="I187" s="168"/>
      <c r="J187" s="168"/>
      <c r="K187" s="168"/>
      <c r="L187" s="169"/>
      <c r="M187" s="106" t="s">
        <v>61</v>
      </c>
      <c r="N187" s="107"/>
      <c r="O187" s="107"/>
      <c r="P187" s="108"/>
      <c r="Q187" s="113" t="s">
        <v>40</v>
      </c>
      <c r="R187" s="114"/>
      <c r="S187" s="114"/>
      <c r="T187" s="115"/>
      <c r="U187" s="170"/>
      <c r="V187" s="171"/>
      <c r="W187" s="171"/>
      <c r="X187" s="171"/>
      <c r="Y187" s="172"/>
      <c r="Z187" s="8"/>
      <c r="AA187" s="9"/>
      <c r="AB187" s="9"/>
      <c r="AC187" s="9"/>
      <c r="AD187" s="30"/>
      <c r="AE187" s="33"/>
      <c r="AF187" s="9"/>
      <c r="AG187" s="34"/>
      <c r="AH187" s="9"/>
      <c r="AI187" s="30"/>
      <c r="AJ187" s="35"/>
      <c r="AK187" s="36"/>
      <c r="AL187" s="36"/>
      <c r="AM187" s="30"/>
      <c r="AN187" s="173"/>
      <c r="AO187" s="174"/>
      <c r="AP187" s="174"/>
      <c r="AQ187" s="175"/>
      <c r="AR187" s="176"/>
      <c r="AS187" s="176"/>
      <c r="AT187" s="2"/>
    </row>
    <row r="188" spans="1:47" ht="15.75" hidden="1" customHeight="1" outlineLevel="1" x14ac:dyDescent="0.2">
      <c r="A188" s="2"/>
      <c r="B188" s="128"/>
      <c r="C188" s="166"/>
      <c r="D188" s="111"/>
      <c r="E188" s="111"/>
      <c r="F188" s="112"/>
      <c r="G188" s="142"/>
      <c r="H188" s="143"/>
      <c r="I188" s="143"/>
      <c r="J188" s="143"/>
      <c r="K188" s="143"/>
      <c r="L188" s="144"/>
      <c r="M188" s="97"/>
      <c r="N188" s="98"/>
      <c r="O188" s="98"/>
      <c r="P188" s="99"/>
      <c r="Q188" s="116"/>
      <c r="R188" s="117"/>
      <c r="S188" s="117"/>
      <c r="T188" s="118"/>
      <c r="U188" s="38"/>
      <c r="V188" s="177" t="str">
        <f>IF(V189="","",V189*W190)</f>
        <v/>
      </c>
      <c r="W188" s="177"/>
      <c r="X188" s="177"/>
      <c r="Y188" s="15" t="s">
        <v>3</v>
      </c>
      <c r="Z188" s="32"/>
      <c r="AA188" s="178" t="str">
        <f>IF(AA189="","",AA189*AB190)</f>
        <v/>
      </c>
      <c r="AB188" s="178"/>
      <c r="AC188" s="178"/>
      <c r="AD188" s="15" t="s">
        <v>3</v>
      </c>
      <c r="AE188" s="39"/>
      <c r="AF188" s="2" t="s">
        <v>84</v>
      </c>
      <c r="AG188" s="40"/>
      <c r="AH188" s="2"/>
      <c r="AI188" s="15"/>
      <c r="AJ188" s="41"/>
      <c r="AK188" s="42"/>
      <c r="AL188" s="42"/>
      <c r="AM188" s="15"/>
      <c r="AN188" s="134"/>
      <c r="AO188" s="135"/>
      <c r="AP188" s="135"/>
      <c r="AQ188" s="136"/>
      <c r="AR188" s="176"/>
      <c r="AS188" s="176"/>
      <c r="AT188" s="2"/>
      <c r="AU188" s="4">
        <f>YEAR($AU$1)*12+MONTH($AU$1)-YEAR(G188)*12-MONTH(G188)
-IF(DAY(G188+1)=1,IF(DAY($AU$1+1)&gt;1,1),IF(AND(DAY($AU$1+1)&gt;1,
 DAY($AU$1)&lt;DAY(G188)),1))</f>
        <v>1520</v>
      </c>
    </row>
    <row r="189" spans="1:47" ht="15.75" hidden="1" customHeight="1" outlineLevel="1" x14ac:dyDescent="0.2">
      <c r="A189" s="2"/>
      <c r="B189" s="128"/>
      <c r="C189" s="166"/>
      <c r="D189" s="111"/>
      <c r="E189" s="111"/>
      <c r="F189" s="112"/>
      <c r="G189" s="142"/>
      <c r="H189" s="143"/>
      <c r="I189" s="143"/>
      <c r="J189" s="143"/>
      <c r="K189" s="143"/>
      <c r="L189" s="144"/>
      <c r="M189" s="100" t="s">
        <v>63</v>
      </c>
      <c r="N189" s="101"/>
      <c r="O189" s="101"/>
      <c r="P189" s="102"/>
      <c r="Q189" s="116"/>
      <c r="R189" s="117"/>
      <c r="S189" s="117"/>
      <c r="T189" s="118"/>
      <c r="U189" s="45" t="s">
        <v>6</v>
      </c>
      <c r="V189" s="179"/>
      <c r="W189" s="179"/>
      <c r="X189" s="180" t="s">
        <v>7</v>
      </c>
      <c r="Y189" s="181"/>
      <c r="Z189" s="32" t="s">
        <v>4</v>
      </c>
      <c r="AA189" s="179"/>
      <c r="AB189" s="179"/>
      <c r="AC189" s="180" t="s">
        <v>7</v>
      </c>
      <c r="AD189" s="181"/>
      <c r="AE189" s="32"/>
      <c r="AF189" s="182" t="str">
        <f>IF(AB190="","",8000*AB190)</f>
        <v/>
      </c>
      <c r="AG189" s="182"/>
      <c r="AH189" s="182"/>
      <c r="AI189" s="15" t="s">
        <v>3</v>
      </c>
      <c r="AJ189" s="41"/>
      <c r="AK189" s="42"/>
      <c r="AL189" s="42"/>
      <c r="AM189" s="15"/>
      <c r="AN189" s="134"/>
      <c r="AO189" s="135"/>
      <c r="AP189" s="135"/>
      <c r="AQ189" s="136"/>
      <c r="AR189" s="176"/>
      <c r="AS189" s="176"/>
      <c r="AT189" s="2"/>
    </row>
    <row r="190" spans="1:47" ht="15.75" hidden="1" customHeight="1" outlineLevel="1" x14ac:dyDescent="0.2">
      <c r="A190" s="25"/>
      <c r="B190" s="128"/>
      <c r="C190" s="166"/>
      <c r="D190" s="111"/>
      <c r="E190" s="111"/>
      <c r="F190" s="112"/>
      <c r="G190" s="145"/>
      <c r="H190" s="146"/>
      <c r="I190" s="146"/>
      <c r="J190" s="146"/>
      <c r="K190" s="146"/>
      <c r="L190" s="147"/>
      <c r="M190" s="103" t="str">
        <f>IF(M188="","",DATEDIF(M188,G188,"Y"))</f>
        <v/>
      </c>
      <c r="N190" s="104"/>
      <c r="O190" s="104"/>
      <c r="P190" s="105"/>
      <c r="Q190" s="116"/>
      <c r="R190" s="117"/>
      <c r="S190" s="117"/>
      <c r="T190" s="118"/>
      <c r="U190" s="46"/>
      <c r="V190" s="2"/>
      <c r="W190" s="88"/>
      <c r="X190" s="180" t="s">
        <v>18</v>
      </c>
      <c r="Y190" s="181"/>
      <c r="Z190" s="32"/>
      <c r="AA190" s="2"/>
      <c r="AB190" s="88"/>
      <c r="AC190" s="180" t="s">
        <v>18</v>
      </c>
      <c r="AD190" s="181"/>
      <c r="AE190" s="183"/>
      <c r="AF190" s="184"/>
      <c r="AG190" s="184"/>
      <c r="AH190" s="184"/>
      <c r="AI190" s="185"/>
      <c r="AJ190" s="41"/>
      <c r="AK190" s="148" t="str">
        <f>IF(AF192="","",ROUNDDOWN(MIN(AF189,AF192),-3))</f>
        <v/>
      </c>
      <c r="AL190" s="148"/>
      <c r="AM190" s="15" t="s">
        <v>3</v>
      </c>
      <c r="AN190" s="134"/>
      <c r="AO190" s="135"/>
      <c r="AP190" s="135"/>
      <c r="AQ190" s="136"/>
      <c r="AR190" s="176"/>
      <c r="AS190" s="176"/>
      <c r="AT190" s="2"/>
    </row>
    <row r="191" spans="1:47" ht="15.75" hidden="1" customHeight="1" outlineLevel="1" x14ac:dyDescent="0.2">
      <c r="A191" s="2"/>
      <c r="B191" s="128"/>
      <c r="C191" s="109" t="s">
        <v>12</v>
      </c>
      <c r="D191" s="110"/>
      <c r="E191" s="111"/>
      <c r="F191" s="112"/>
      <c r="G191" s="129" t="s">
        <v>80</v>
      </c>
      <c r="H191" s="130"/>
      <c r="I191" s="130"/>
      <c r="J191" s="130"/>
      <c r="K191" s="130"/>
      <c r="L191" s="131"/>
      <c r="M191" s="84"/>
      <c r="N191" s="62"/>
      <c r="O191" s="62"/>
      <c r="P191" s="85"/>
      <c r="Q191" s="119"/>
      <c r="R191" s="120"/>
      <c r="S191" s="120"/>
      <c r="T191" s="121"/>
      <c r="U191" s="47"/>
      <c r="V191" s="48"/>
      <c r="W191" s="48"/>
      <c r="X191" s="48"/>
      <c r="Y191" s="49"/>
      <c r="Z191" s="32"/>
      <c r="AA191" s="2"/>
      <c r="AB191" s="2"/>
      <c r="AC191" s="2"/>
      <c r="AD191" s="15"/>
      <c r="AE191" s="50"/>
      <c r="AF191" s="132" t="s">
        <v>39</v>
      </c>
      <c r="AG191" s="132"/>
      <c r="AH191" s="132"/>
      <c r="AI191" s="133"/>
      <c r="AK191" s="42"/>
      <c r="AL191" s="42"/>
      <c r="AM191" s="15"/>
      <c r="AN191" s="134"/>
      <c r="AO191" s="135"/>
      <c r="AP191" s="135"/>
      <c r="AQ191" s="136"/>
      <c r="AR191" s="176"/>
      <c r="AS191" s="176"/>
      <c r="AT191" s="2"/>
    </row>
    <row r="192" spans="1:47" ht="14" hidden="1" customHeight="1" outlineLevel="1" x14ac:dyDescent="0.2">
      <c r="A192" s="2"/>
      <c r="B192" s="128"/>
      <c r="C192" s="140"/>
      <c r="D192" s="141"/>
      <c r="E192" s="51"/>
      <c r="F192" s="52"/>
      <c r="G192" s="142"/>
      <c r="H192" s="143"/>
      <c r="I192" s="143"/>
      <c r="J192" s="143"/>
      <c r="K192" s="143"/>
      <c r="L192" s="144"/>
      <c r="M192" s="32"/>
      <c r="N192" s="2" t="str">
        <f>IF(G192="","",DATEDIF(G192,$M$29,"m")+1)</f>
        <v/>
      </c>
      <c r="O192" s="2" t="s">
        <v>19</v>
      </c>
      <c r="P192" s="37"/>
      <c r="Q192" s="122"/>
      <c r="R192" s="123"/>
      <c r="S192" s="123"/>
      <c r="T192" s="124"/>
      <c r="U192" s="53" t="s">
        <v>21</v>
      </c>
      <c r="V192" s="54"/>
      <c r="W192" s="54"/>
      <c r="X192" s="54"/>
      <c r="Y192" s="55"/>
      <c r="Z192" s="41"/>
      <c r="AA192" s="42"/>
      <c r="AB192" s="42"/>
      <c r="AC192" s="42"/>
      <c r="AD192" s="15"/>
      <c r="AE192" s="32"/>
      <c r="AF192" s="148" t="str">
        <f>IF(AA188="","",ROUNDDOWN(AA188/2,0))</f>
        <v/>
      </c>
      <c r="AG192" s="148"/>
      <c r="AH192" s="148"/>
      <c r="AI192" s="15" t="s">
        <v>3</v>
      </c>
      <c r="AJ192" s="41"/>
      <c r="AK192" s="42"/>
      <c r="AL192" s="42"/>
      <c r="AM192" s="15"/>
      <c r="AN192" s="134"/>
      <c r="AO192" s="135"/>
      <c r="AP192" s="135"/>
      <c r="AQ192" s="136"/>
      <c r="AR192" s="176"/>
      <c r="AS192" s="176"/>
      <c r="AT192" s="2"/>
    </row>
    <row r="193" spans="1:47" ht="15.75" hidden="1" customHeight="1" outlineLevel="1" x14ac:dyDescent="0.2">
      <c r="A193" s="2"/>
      <c r="B193" s="128"/>
      <c r="C193" s="149" t="s">
        <v>20</v>
      </c>
      <c r="D193" s="150"/>
      <c r="E193" s="151"/>
      <c r="F193" s="152"/>
      <c r="G193" s="142"/>
      <c r="H193" s="143"/>
      <c r="I193" s="143"/>
      <c r="J193" s="143"/>
      <c r="K193" s="143"/>
      <c r="L193" s="144"/>
      <c r="M193" s="57" t="str">
        <f>IF(G192="","",IF($X$19="✔","（翌月払いのため",""))</f>
        <v/>
      </c>
      <c r="N193" s="2"/>
      <c r="O193" s="2"/>
      <c r="P193" s="37"/>
      <c r="Q193" s="122"/>
      <c r="R193" s="123"/>
      <c r="S193" s="123"/>
      <c r="T193" s="124"/>
      <c r="U193" s="153"/>
      <c r="V193" s="154"/>
      <c r="W193" s="154"/>
      <c r="X193" s="154"/>
      <c r="Y193" s="155"/>
      <c r="Z193" s="41"/>
      <c r="AA193" s="42"/>
      <c r="AB193" s="42"/>
      <c r="AC193" s="42"/>
      <c r="AD193" s="15"/>
      <c r="AE193" s="32"/>
      <c r="AF193" s="56"/>
      <c r="AG193" s="57"/>
      <c r="AH193" s="57"/>
      <c r="AI193" s="15"/>
      <c r="AJ193" s="41"/>
      <c r="AK193" s="42"/>
      <c r="AL193" s="42"/>
      <c r="AM193" s="15"/>
      <c r="AN193" s="134"/>
      <c r="AO193" s="135"/>
      <c r="AP193" s="135"/>
      <c r="AQ193" s="136"/>
      <c r="AR193" s="176"/>
      <c r="AS193" s="176"/>
      <c r="AT193" s="2"/>
    </row>
    <row r="194" spans="1:47" ht="15.75" hidden="1" customHeight="1" outlineLevel="1" x14ac:dyDescent="0.2">
      <c r="A194" s="2"/>
      <c r="B194" s="128"/>
      <c r="C194" s="159" t="s">
        <v>23</v>
      </c>
      <c r="D194" s="160"/>
      <c r="E194" s="161" t="s">
        <v>17</v>
      </c>
      <c r="F194" s="162"/>
      <c r="G194" s="145"/>
      <c r="H194" s="146"/>
      <c r="I194" s="146"/>
      <c r="J194" s="146"/>
      <c r="K194" s="146"/>
      <c r="L194" s="147"/>
      <c r="M194" s="86"/>
      <c r="N194" s="87" t="str">
        <f>IF(G192="","",IF($X$19="✔",N192-1,""))</f>
        <v/>
      </c>
      <c r="O194" s="43" t="str">
        <f>IF(G192="","",IF($X$19="✔","か月）",""))</f>
        <v/>
      </c>
      <c r="P194" s="44"/>
      <c r="Q194" s="125"/>
      <c r="R194" s="126"/>
      <c r="S194" s="126"/>
      <c r="T194" s="127"/>
      <c r="U194" s="156"/>
      <c r="V194" s="157"/>
      <c r="W194" s="157"/>
      <c r="X194" s="157"/>
      <c r="Y194" s="158"/>
      <c r="Z194" s="58"/>
      <c r="AA194" s="59"/>
      <c r="AB194" s="59"/>
      <c r="AC194" s="59"/>
      <c r="AD194" s="13"/>
      <c r="AE194" s="21"/>
      <c r="AF194" s="12"/>
      <c r="AG194" s="12"/>
      <c r="AH194" s="12"/>
      <c r="AI194" s="13"/>
      <c r="AJ194" s="58"/>
      <c r="AK194" s="59"/>
      <c r="AL194" s="59"/>
      <c r="AM194" s="13"/>
      <c r="AN194" s="137"/>
      <c r="AO194" s="138"/>
      <c r="AP194" s="138"/>
      <c r="AQ194" s="139"/>
      <c r="AR194" s="176"/>
      <c r="AS194" s="176"/>
      <c r="AT194" s="2"/>
    </row>
    <row r="195" spans="1:47" ht="15.75" hidden="1" customHeight="1" outlineLevel="1" x14ac:dyDescent="0.2">
      <c r="A195" s="2"/>
      <c r="B195" s="128">
        <v>21</v>
      </c>
      <c r="C195" s="163"/>
      <c r="D195" s="164"/>
      <c r="E195" s="164"/>
      <c r="F195" s="165"/>
      <c r="G195" s="167" t="s">
        <v>8</v>
      </c>
      <c r="H195" s="168"/>
      <c r="I195" s="168"/>
      <c r="J195" s="168"/>
      <c r="K195" s="168"/>
      <c r="L195" s="169"/>
      <c r="M195" s="106" t="s">
        <v>61</v>
      </c>
      <c r="N195" s="107"/>
      <c r="O195" s="107"/>
      <c r="P195" s="108"/>
      <c r="Q195" s="113" t="s">
        <v>40</v>
      </c>
      <c r="R195" s="114"/>
      <c r="S195" s="114"/>
      <c r="T195" s="115"/>
      <c r="U195" s="170"/>
      <c r="V195" s="171"/>
      <c r="W195" s="171"/>
      <c r="X195" s="171"/>
      <c r="Y195" s="172"/>
      <c r="Z195" s="8"/>
      <c r="AA195" s="9"/>
      <c r="AB195" s="9"/>
      <c r="AC195" s="9"/>
      <c r="AD195" s="30"/>
      <c r="AE195" s="33"/>
      <c r="AF195" s="9"/>
      <c r="AG195" s="34"/>
      <c r="AH195" s="9"/>
      <c r="AI195" s="30"/>
      <c r="AJ195" s="35"/>
      <c r="AK195" s="36"/>
      <c r="AL195" s="36"/>
      <c r="AM195" s="30"/>
      <c r="AN195" s="173"/>
      <c r="AO195" s="174"/>
      <c r="AP195" s="174"/>
      <c r="AQ195" s="175"/>
      <c r="AR195" s="176"/>
      <c r="AS195" s="176"/>
      <c r="AT195" s="2"/>
    </row>
    <row r="196" spans="1:47" ht="15.75" hidden="1" customHeight="1" outlineLevel="1" x14ac:dyDescent="0.2">
      <c r="A196" s="2"/>
      <c r="B196" s="128"/>
      <c r="C196" s="166"/>
      <c r="D196" s="111"/>
      <c r="E196" s="111"/>
      <c r="F196" s="112"/>
      <c r="G196" s="142"/>
      <c r="H196" s="143"/>
      <c r="I196" s="143"/>
      <c r="J196" s="143"/>
      <c r="K196" s="143"/>
      <c r="L196" s="144"/>
      <c r="M196" s="97"/>
      <c r="N196" s="98"/>
      <c r="O196" s="98"/>
      <c r="P196" s="99"/>
      <c r="Q196" s="116"/>
      <c r="R196" s="117"/>
      <c r="S196" s="117"/>
      <c r="T196" s="118"/>
      <c r="U196" s="38"/>
      <c r="V196" s="177" t="str">
        <f>IF(V197="","",V197*W198)</f>
        <v/>
      </c>
      <c r="W196" s="177"/>
      <c r="X196" s="177"/>
      <c r="Y196" s="15" t="s">
        <v>3</v>
      </c>
      <c r="Z196" s="32"/>
      <c r="AA196" s="178" t="str">
        <f>IF(AA197="","",AA197*AB198)</f>
        <v/>
      </c>
      <c r="AB196" s="178"/>
      <c r="AC196" s="178"/>
      <c r="AD196" s="15" t="s">
        <v>3</v>
      </c>
      <c r="AE196" s="39"/>
      <c r="AF196" s="2" t="s">
        <v>84</v>
      </c>
      <c r="AG196" s="40"/>
      <c r="AH196" s="2"/>
      <c r="AI196" s="15"/>
      <c r="AJ196" s="41"/>
      <c r="AK196" s="42"/>
      <c r="AL196" s="42"/>
      <c r="AM196" s="15"/>
      <c r="AN196" s="134"/>
      <c r="AO196" s="135"/>
      <c r="AP196" s="135"/>
      <c r="AQ196" s="136"/>
      <c r="AR196" s="176"/>
      <c r="AS196" s="176"/>
      <c r="AT196" s="2"/>
      <c r="AU196" s="4">
        <f>YEAR($AU$1)*12+MONTH($AU$1)-YEAR(G196)*12-MONTH(G196)
-IF(DAY(G196+1)=1,IF(DAY($AU$1+1)&gt;1,1),IF(AND(DAY($AU$1+1)&gt;1,
 DAY($AU$1)&lt;DAY(G196)),1))</f>
        <v>1520</v>
      </c>
    </row>
    <row r="197" spans="1:47" ht="15.75" hidden="1" customHeight="1" outlineLevel="1" x14ac:dyDescent="0.2">
      <c r="A197" s="2"/>
      <c r="B197" s="128"/>
      <c r="C197" s="166"/>
      <c r="D197" s="111"/>
      <c r="E197" s="111"/>
      <c r="F197" s="112"/>
      <c r="G197" s="142"/>
      <c r="H197" s="143"/>
      <c r="I197" s="143"/>
      <c r="J197" s="143"/>
      <c r="K197" s="143"/>
      <c r="L197" s="144"/>
      <c r="M197" s="100" t="s">
        <v>63</v>
      </c>
      <c r="N197" s="101"/>
      <c r="O197" s="101"/>
      <c r="P197" s="102"/>
      <c r="Q197" s="116"/>
      <c r="R197" s="117"/>
      <c r="S197" s="117"/>
      <c r="T197" s="118"/>
      <c r="U197" s="45" t="s">
        <v>6</v>
      </c>
      <c r="V197" s="179"/>
      <c r="W197" s="179"/>
      <c r="X197" s="180" t="s">
        <v>7</v>
      </c>
      <c r="Y197" s="181"/>
      <c r="Z197" s="32" t="s">
        <v>4</v>
      </c>
      <c r="AA197" s="179"/>
      <c r="AB197" s="179"/>
      <c r="AC197" s="180" t="s">
        <v>7</v>
      </c>
      <c r="AD197" s="181"/>
      <c r="AE197" s="32"/>
      <c r="AF197" s="182" t="str">
        <f>IF(AB198="","",8000*AB198)</f>
        <v/>
      </c>
      <c r="AG197" s="182"/>
      <c r="AH197" s="182"/>
      <c r="AI197" s="15" t="s">
        <v>3</v>
      </c>
      <c r="AJ197" s="41"/>
      <c r="AK197" s="42"/>
      <c r="AL197" s="42"/>
      <c r="AM197" s="15"/>
      <c r="AN197" s="134"/>
      <c r="AO197" s="135"/>
      <c r="AP197" s="135"/>
      <c r="AQ197" s="136"/>
      <c r="AR197" s="176"/>
      <c r="AS197" s="176"/>
      <c r="AT197" s="2"/>
    </row>
    <row r="198" spans="1:47" ht="17.399999999999999" hidden="1" customHeight="1" outlineLevel="1" x14ac:dyDescent="0.2">
      <c r="A198" s="25"/>
      <c r="B198" s="128"/>
      <c r="C198" s="166"/>
      <c r="D198" s="111"/>
      <c r="E198" s="111"/>
      <c r="F198" s="112"/>
      <c r="G198" s="145"/>
      <c r="H198" s="146"/>
      <c r="I198" s="146"/>
      <c r="J198" s="146"/>
      <c r="K198" s="146"/>
      <c r="L198" s="147"/>
      <c r="M198" s="103" t="str">
        <f>IF(M196="","",DATEDIF(M196,G196,"Y"))</f>
        <v/>
      </c>
      <c r="N198" s="104"/>
      <c r="O198" s="104"/>
      <c r="P198" s="105"/>
      <c r="Q198" s="116"/>
      <c r="R198" s="117"/>
      <c r="S198" s="117"/>
      <c r="T198" s="118"/>
      <c r="U198" s="46"/>
      <c r="V198" s="2"/>
      <c r="W198" s="88"/>
      <c r="X198" s="180" t="s">
        <v>18</v>
      </c>
      <c r="Y198" s="181"/>
      <c r="Z198" s="32"/>
      <c r="AA198" s="2"/>
      <c r="AB198" s="88"/>
      <c r="AC198" s="180" t="s">
        <v>18</v>
      </c>
      <c r="AD198" s="181"/>
      <c r="AE198" s="183"/>
      <c r="AF198" s="184"/>
      <c r="AG198" s="184"/>
      <c r="AH198" s="184"/>
      <c r="AI198" s="185"/>
      <c r="AJ198" s="41"/>
      <c r="AK198" s="148" t="str">
        <f>IF(AF200="","",ROUNDDOWN(MIN(AF197,AF200),-3))</f>
        <v/>
      </c>
      <c r="AL198" s="148"/>
      <c r="AM198" s="15" t="s">
        <v>3</v>
      </c>
      <c r="AN198" s="134"/>
      <c r="AO198" s="135"/>
      <c r="AP198" s="135"/>
      <c r="AQ198" s="136"/>
      <c r="AR198" s="176"/>
      <c r="AS198" s="176"/>
      <c r="AT198" s="2"/>
    </row>
    <row r="199" spans="1:47" ht="14.4" hidden="1" customHeight="1" outlineLevel="1" x14ac:dyDescent="0.2">
      <c r="A199" s="2"/>
      <c r="B199" s="128"/>
      <c r="C199" s="109" t="s">
        <v>12</v>
      </c>
      <c r="D199" s="110"/>
      <c r="E199" s="111"/>
      <c r="F199" s="112"/>
      <c r="G199" s="129" t="s">
        <v>80</v>
      </c>
      <c r="H199" s="130"/>
      <c r="I199" s="130"/>
      <c r="J199" s="130"/>
      <c r="K199" s="130"/>
      <c r="L199" s="131"/>
      <c r="M199" s="84"/>
      <c r="N199" s="62"/>
      <c r="O199" s="62"/>
      <c r="P199" s="85"/>
      <c r="Q199" s="119"/>
      <c r="R199" s="120"/>
      <c r="S199" s="120"/>
      <c r="T199" s="121"/>
      <c r="U199" s="47"/>
      <c r="V199" s="48"/>
      <c r="W199" s="48"/>
      <c r="X199" s="48"/>
      <c r="Y199" s="49"/>
      <c r="Z199" s="32"/>
      <c r="AA199" s="2"/>
      <c r="AB199" s="2"/>
      <c r="AC199" s="2"/>
      <c r="AD199" s="15"/>
      <c r="AE199" s="50"/>
      <c r="AF199" s="132" t="s">
        <v>39</v>
      </c>
      <c r="AG199" s="132"/>
      <c r="AH199" s="132"/>
      <c r="AI199" s="133"/>
      <c r="AK199" s="42"/>
      <c r="AL199" s="42"/>
      <c r="AM199" s="15"/>
      <c r="AN199" s="134"/>
      <c r="AO199" s="135"/>
      <c r="AP199" s="135"/>
      <c r="AQ199" s="136"/>
      <c r="AR199" s="176"/>
      <c r="AS199" s="176"/>
      <c r="AT199" s="2"/>
    </row>
    <row r="200" spans="1:47" ht="15.75" hidden="1" customHeight="1" outlineLevel="1" x14ac:dyDescent="0.2">
      <c r="A200" s="2"/>
      <c r="B200" s="128"/>
      <c r="C200" s="140"/>
      <c r="D200" s="141"/>
      <c r="E200" s="51"/>
      <c r="F200" s="52"/>
      <c r="G200" s="142"/>
      <c r="H200" s="143"/>
      <c r="I200" s="143"/>
      <c r="J200" s="143"/>
      <c r="K200" s="143"/>
      <c r="L200" s="144"/>
      <c r="M200" s="32"/>
      <c r="N200" s="2" t="str">
        <f>IF(G200="","",DATEDIF(G200,$M$29,"m")+1)</f>
        <v/>
      </c>
      <c r="O200" s="2" t="s">
        <v>19</v>
      </c>
      <c r="P200" s="37"/>
      <c r="Q200" s="122"/>
      <c r="R200" s="123"/>
      <c r="S200" s="123"/>
      <c r="T200" s="124"/>
      <c r="U200" s="53" t="s">
        <v>21</v>
      </c>
      <c r="V200" s="54"/>
      <c r="W200" s="54"/>
      <c r="X200" s="54"/>
      <c r="Y200" s="55"/>
      <c r="Z200" s="41"/>
      <c r="AA200" s="42"/>
      <c r="AB200" s="42"/>
      <c r="AC200" s="42"/>
      <c r="AD200" s="15"/>
      <c r="AE200" s="32"/>
      <c r="AF200" s="148" t="str">
        <f>IF(AA196="","",ROUNDDOWN(AA196/2,0))</f>
        <v/>
      </c>
      <c r="AG200" s="148"/>
      <c r="AH200" s="148"/>
      <c r="AI200" s="15" t="s">
        <v>3</v>
      </c>
      <c r="AJ200" s="41"/>
      <c r="AK200" s="42"/>
      <c r="AL200" s="42"/>
      <c r="AM200" s="15"/>
      <c r="AN200" s="134"/>
      <c r="AO200" s="135"/>
      <c r="AP200" s="135"/>
      <c r="AQ200" s="136"/>
      <c r="AR200" s="176"/>
      <c r="AS200" s="176"/>
      <c r="AT200" s="2"/>
    </row>
    <row r="201" spans="1:47" ht="15.75" hidden="1" customHeight="1" outlineLevel="1" x14ac:dyDescent="0.2">
      <c r="A201" s="2"/>
      <c r="B201" s="128"/>
      <c r="C201" s="149" t="s">
        <v>20</v>
      </c>
      <c r="D201" s="150"/>
      <c r="E201" s="151"/>
      <c r="F201" s="152"/>
      <c r="G201" s="142"/>
      <c r="H201" s="143"/>
      <c r="I201" s="143"/>
      <c r="J201" s="143"/>
      <c r="K201" s="143"/>
      <c r="L201" s="144"/>
      <c r="M201" s="57" t="str">
        <f>IF(G200="","",IF($X$19="✔","（翌月払いのため",""))</f>
        <v/>
      </c>
      <c r="N201" s="2"/>
      <c r="O201" s="2"/>
      <c r="P201" s="37"/>
      <c r="Q201" s="122"/>
      <c r="R201" s="123"/>
      <c r="S201" s="123"/>
      <c r="T201" s="124"/>
      <c r="U201" s="153"/>
      <c r="V201" s="154"/>
      <c r="W201" s="154"/>
      <c r="X201" s="154"/>
      <c r="Y201" s="155"/>
      <c r="Z201" s="41"/>
      <c r="AA201" s="42"/>
      <c r="AB201" s="42"/>
      <c r="AC201" s="42"/>
      <c r="AD201" s="15"/>
      <c r="AE201" s="32"/>
      <c r="AF201" s="56"/>
      <c r="AG201" s="57"/>
      <c r="AH201" s="57"/>
      <c r="AI201" s="15"/>
      <c r="AJ201" s="41"/>
      <c r="AK201" s="42"/>
      <c r="AL201" s="42"/>
      <c r="AM201" s="15"/>
      <c r="AN201" s="134"/>
      <c r="AO201" s="135"/>
      <c r="AP201" s="135"/>
      <c r="AQ201" s="136"/>
      <c r="AR201" s="176"/>
      <c r="AS201" s="176"/>
      <c r="AT201" s="2"/>
    </row>
    <row r="202" spans="1:47" ht="15.75" hidden="1" customHeight="1" outlineLevel="1" x14ac:dyDescent="0.2">
      <c r="A202" s="2"/>
      <c r="B202" s="128"/>
      <c r="C202" s="159" t="s">
        <v>23</v>
      </c>
      <c r="D202" s="160"/>
      <c r="E202" s="186"/>
      <c r="F202" s="162"/>
      <c r="G202" s="145"/>
      <c r="H202" s="146"/>
      <c r="I202" s="146"/>
      <c r="J202" s="146"/>
      <c r="K202" s="146"/>
      <c r="L202" s="147"/>
      <c r="M202" s="86"/>
      <c r="N202" s="87" t="str">
        <f>IF(G200="","",IF($X$19="✔",N200-1,""))</f>
        <v/>
      </c>
      <c r="O202" s="43" t="str">
        <f>IF(G200="","",IF($X$19="✔","か月）",""))</f>
        <v/>
      </c>
      <c r="P202" s="44"/>
      <c r="Q202" s="125"/>
      <c r="R202" s="126"/>
      <c r="S202" s="126"/>
      <c r="T202" s="127"/>
      <c r="U202" s="156"/>
      <c r="V202" s="157"/>
      <c r="W202" s="157"/>
      <c r="X202" s="157"/>
      <c r="Y202" s="158"/>
      <c r="Z202" s="58"/>
      <c r="AA202" s="59"/>
      <c r="AB202" s="59"/>
      <c r="AC202" s="59"/>
      <c r="AD202" s="13"/>
      <c r="AE202" s="21"/>
      <c r="AF202" s="12"/>
      <c r="AG202" s="12"/>
      <c r="AH202" s="12"/>
      <c r="AI202" s="13"/>
      <c r="AJ202" s="58"/>
      <c r="AK202" s="59"/>
      <c r="AL202" s="59"/>
      <c r="AM202" s="13"/>
      <c r="AN202" s="137"/>
      <c r="AO202" s="138"/>
      <c r="AP202" s="138"/>
      <c r="AQ202" s="139"/>
      <c r="AR202" s="176"/>
      <c r="AS202" s="176"/>
      <c r="AT202" s="2"/>
    </row>
    <row r="203" spans="1:47" ht="15.75" hidden="1" customHeight="1" outlineLevel="1" x14ac:dyDescent="0.2">
      <c r="A203" s="2"/>
      <c r="B203" s="128">
        <v>22</v>
      </c>
      <c r="C203" s="163"/>
      <c r="D203" s="164"/>
      <c r="E203" s="164"/>
      <c r="F203" s="165"/>
      <c r="G203" s="167" t="s">
        <v>8</v>
      </c>
      <c r="H203" s="168"/>
      <c r="I203" s="168"/>
      <c r="J203" s="168"/>
      <c r="K203" s="168"/>
      <c r="L203" s="169"/>
      <c r="M203" s="106" t="s">
        <v>61</v>
      </c>
      <c r="N203" s="107"/>
      <c r="O203" s="107"/>
      <c r="P203" s="108"/>
      <c r="Q203" s="113" t="s">
        <v>40</v>
      </c>
      <c r="R203" s="114"/>
      <c r="S203" s="114"/>
      <c r="T203" s="115"/>
      <c r="U203" s="170"/>
      <c r="V203" s="171"/>
      <c r="W203" s="171"/>
      <c r="X203" s="171"/>
      <c r="Y203" s="172"/>
      <c r="Z203" s="8"/>
      <c r="AA203" s="9"/>
      <c r="AB203" s="9"/>
      <c r="AC203" s="9"/>
      <c r="AD203" s="30"/>
      <c r="AE203" s="33"/>
      <c r="AF203" s="9"/>
      <c r="AG203" s="34"/>
      <c r="AH203" s="9"/>
      <c r="AI203" s="30"/>
      <c r="AJ203" s="35"/>
      <c r="AK203" s="36"/>
      <c r="AL203" s="36"/>
      <c r="AM203" s="30"/>
      <c r="AN203" s="173"/>
      <c r="AO203" s="174"/>
      <c r="AP203" s="174"/>
      <c r="AQ203" s="175"/>
      <c r="AR203" s="176"/>
      <c r="AS203" s="176"/>
      <c r="AT203" s="2"/>
    </row>
    <row r="204" spans="1:47" ht="15.75" hidden="1" customHeight="1" outlineLevel="1" x14ac:dyDescent="0.2">
      <c r="A204" s="2"/>
      <c r="B204" s="128"/>
      <c r="C204" s="166"/>
      <c r="D204" s="111"/>
      <c r="E204" s="111"/>
      <c r="F204" s="112"/>
      <c r="G204" s="142"/>
      <c r="H204" s="143"/>
      <c r="I204" s="143"/>
      <c r="J204" s="143"/>
      <c r="K204" s="143"/>
      <c r="L204" s="144"/>
      <c r="M204" s="97"/>
      <c r="N204" s="98"/>
      <c r="O204" s="98"/>
      <c r="P204" s="99"/>
      <c r="Q204" s="116"/>
      <c r="R204" s="117"/>
      <c r="S204" s="117"/>
      <c r="T204" s="118"/>
      <c r="U204" s="38"/>
      <c r="V204" s="177" t="str">
        <f>IF(V205="","",V205*W206)</f>
        <v/>
      </c>
      <c r="W204" s="177"/>
      <c r="X204" s="177"/>
      <c r="Y204" s="15" t="s">
        <v>3</v>
      </c>
      <c r="Z204" s="32"/>
      <c r="AA204" s="178" t="str">
        <f>IF(AA205="","",AA205*AB206)</f>
        <v/>
      </c>
      <c r="AB204" s="178"/>
      <c r="AC204" s="178"/>
      <c r="AD204" s="15" t="s">
        <v>3</v>
      </c>
      <c r="AE204" s="39"/>
      <c r="AF204" s="2" t="s">
        <v>84</v>
      </c>
      <c r="AG204" s="40"/>
      <c r="AH204" s="2"/>
      <c r="AI204" s="15"/>
      <c r="AJ204" s="41"/>
      <c r="AK204" s="42"/>
      <c r="AL204" s="42"/>
      <c r="AM204" s="15"/>
      <c r="AN204" s="134"/>
      <c r="AO204" s="135"/>
      <c r="AP204" s="135"/>
      <c r="AQ204" s="136"/>
      <c r="AR204" s="176"/>
      <c r="AS204" s="176"/>
      <c r="AT204" s="2"/>
      <c r="AU204" s="4">
        <f>YEAR($AU$1)*12+MONTH($AU$1)-YEAR(G204)*12-MONTH(G204)
-IF(DAY(G204+1)=1,IF(DAY($AU$1+1)&gt;1,1),IF(AND(DAY($AU$1+1)&gt;1,
 DAY($AU$1)&lt;DAY(G204)),1))</f>
        <v>1520</v>
      </c>
    </row>
    <row r="205" spans="1:47" ht="15.75" hidden="1" customHeight="1" outlineLevel="1" x14ac:dyDescent="0.2">
      <c r="A205" s="2"/>
      <c r="B205" s="128"/>
      <c r="C205" s="166"/>
      <c r="D205" s="111"/>
      <c r="E205" s="111"/>
      <c r="F205" s="112"/>
      <c r="G205" s="142"/>
      <c r="H205" s="143"/>
      <c r="I205" s="143"/>
      <c r="J205" s="143"/>
      <c r="K205" s="143"/>
      <c r="L205" s="144"/>
      <c r="M205" s="100" t="s">
        <v>63</v>
      </c>
      <c r="N205" s="101"/>
      <c r="O205" s="101"/>
      <c r="P205" s="102"/>
      <c r="Q205" s="116"/>
      <c r="R205" s="117"/>
      <c r="S205" s="117"/>
      <c r="T205" s="118"/>
      <c r="U205" s="45" t="s">
        <v>6</v>
      </c>
      <c r="V205" s="179"/>
      <c r="W205" s="179"/>
      <c r="X205" s="180" t="s">
        <v>7</v>
      </c>
      <c r="Y205" s="181"/>
      <c r="Z205" s="32" t="s">
        <v>4</v>
      </c>
      <c r="AA205" s="179"/>
      <c r="AB205" s="179"/>
      <c r="AC205" s="180" t="s">
        <v>7</v>
      </c>
      <c r="AD205" s="181"/>
      <c r="AE205" s="32"/>
      <c r="AF205" s="182" t="str">
        <f>IF(AB206="","",8000*AB206)</f>
        <v/>
      </c>
      <c r="AG205" s="182"/>
      <c r="AH205" s="182"/>
      <c r="AI205" s="15" t="s">
        <v>3</v>
      </c>
      <c r="AJ205" s="41"/>
      <c r="AK205" s="42"/>
      <c r="AL205" s="42"/>
      <c r="AM205" s="15"/>
      <c r="AN205" s="134"/>
      <c r="AO205" s="135"/>
      <c r="AP205" s="135"/>
      <c r="AQ205" s="136"/>
      <c r="AR205" s="176"/>
      <c r="AS205" s="176"/>
      <c r="AT205" s="2"/>
    </row>
    <row r="206" spans="1:47" ht="15.75" hidden="1" customHeight="1" outlineLevel="1" x14ac:dyDescent="0.2">
      <c r="A206" s="25"/>
      <c r="B206" s="128"/>
      <c r="C206" s="166"/>
      <c r="D206" s="111"/>
      <c r="E206" s="111"/>
      <c r="F206" s="112"/>
      <c r="G206" s="145"/>
      <c r="H206" s="146"/>
      <c r="I206" s="146"/>
      <c r="J206" s="146"/>
      <c r="K206" s="146"/>
      <c r="L206" s="147"/>
      <c r="M206" s="103" t="str">
        <f>IF(M204="","",DATEDIF(M204,G204,"Y"))</f>
        <v/>
      </c>
      <c r="N206" s="104"/>
      <c r="O206" s="104"/>
      <c r="P206" s="105"/>
      <c r="Q206" s="116"/>
      <c r="R206" s="117"/>
      <c r="S206" s="117"/>
      <c r="T206" s="118"/>
      <c r="U206" s="46"/>
      <c r="V206" s="2"/>
      <c r="W206" s="88"/>
      <c r="X206" s="180" t="s">
        <v>18</v>
      </c>
      <c r="Y206" s="181"/>
      <c r="Z206" s="32"/>
      <c r="AA206" s="2"/>
      <c r="AB206" s="88"/>
      <c r="AC206" s="180" t="s">
        <v>18</v>
      </c>
      <c r="AD206" s="181"/>
      <c r="AE206" s="183"/>
      <c r="AF206" s="184"/>
      <c r="AG206" s="184"/>
      <c r="AH206" s="184"/>
      <c r="AI206" s="185"/>
      <c r="AJ206" s="41"/>
      <c r="AK206" s="148" t="str">
        <f>IF(AF208="","",ROUNDDOWN(MIN(AF205,AF208),-3))</f>
        <v/>
      </c>
      <c r="AL206" s="148"/>
      <c r="AM206" s="15" t="s">
        <v>3</v>
      </c>
      <c r="AN206" s="134"/>
      <c r="AO206" s="135"/>
      <c r="AP206" s="135"/>
      <c r="AQ206" s="136"/>
      <c r="AR206" s="176"/>
      <c r="AS206" s="176"/>
      <c r="AT206" s="2"/>
    </row>
    <row r="207" spans="1:47" ht="15.75" hidden="1" customHeight="1" outlineLevel="1" x14ac:dyDescent="0.2">
      <c r="A207" s="2"/>
      <c r="B207" s="128"/>
      <c r="C207" s="109" t="s">
        <v>12</v>
      </c>
      <c r="D207" s="110"/>
      <c r="E207" s="111"/>
      <c r="F207" s="112"/>
      <c r="G207" s="129" t="s">
        <v>80</v>
      </c>
      <c r="H207" s="130"/>
      <c r="I207" s="130"/>
      <c r="J207" s="130"/>
      <c r="K207" s="130"/>
      <c r="L207" s="131"/>
      <c r="M207" s="84"/>
      <c r="N207" s="62"/>
      <c r="O207" s="62"/>
      <c r="P207" s="85"/>
      <c r="Q207" s="119"/>
      <c r="R207" s="120"/>
      <c r="S207" s="120"/>
      <c r="T207" s="121"/>
      <c r="U207" s="47"/>
      <c r="V207" s="48"/>
      <c r="W207" s="48"/>
      <c r="X207" s="48"/>
      <c r="Y207" s="49"/>
      <c r="Z207" s="32"/>
      <c r="AA207" s="2"/>
      <c r="AB207" s="2"/>
      <c r="AC207" s="2"/>
      <c r="AD207" s="15"/>
      <c r="AE207" s="50"/>
      <c r="AF207" s="132" t="s">
        <v>39</v>
      </c>
      <c r="AG207" s="132"/>
      <c r="AH207" s="132"/>
      <c r="AI207" s="133"/>
      <c r="AK207" s="42"/>
      <c r="AL207" s="42"/>
      <c r="AM207" s="15"/>
      <c r="AN207" s="134"/>
      <c r="AO207" s="135"/>
      <c r="AP207" s="135"/>
      <c r="AQ207" s="136"/>
      <c r="AR207" s="176"/>
      <c r="AS207" s="176"/>
      <c r="AT207" s="2"/>
    </row>
    <row r="208" spans="1:47" ht="14" hidden="1" customHeight="1" outlineLevel="1" x14ac:dyDescent="0.2">
      <c r="A208" s="2"/>
      <c r="B208" s="128"/>
      <c r="C208" s="140"/>
      <c r="D208" s="141"/>
      <c r="E208" s="51"/>
      <c r="F208" s="52"/>
      <c r="G208" s="142"/>
      <c r="H208" s="143"/>
      <c r="I208" s="143"/>
      <c r="J208" s="143"/>
      <c r="K208" s="143"/>
      <c r="L208" s="144"/>
      <c r="M208" s="32"/>
      <c r="N208" s="2" t="str">
        <f>IF(G208="","",DATEDIF(G208,$M$29,"m")+1)</f>
        <v/>
      </c>
      <c r="O208" s="2" t="s">
        <v>19</v>
      </c>
      <c r="P208" s="37"/>
      <c r="Q208" s="122"/>
      <c r="R208" s="123"/>
      <c r="S208" s="123"/>
      <c r="T208" s="124"/>
      <c r="U208" s="53" t="s">
        <v>21</v>
      </c>
      <c r="V208" s="54"/>
      <c r="W208" s="54"/>
      <c r="X208" s="54"/>
      <c r="Y208" s="55"/>
      <c r="Z208" s="41"/>
      <c r="AA208" s="42"/>
      <c r="AB208" s="42"/>
      <c r="AC208" s="42"/>
      <c r="AD208" s="15"/>
      <c r="AE208" s="32"/>
      <c r="AF208" s="148" t="str">
        <f>IF(AA204="","",ROUNDDOWN(AA204/2,0))</f>
        <v/>
      </c>
      <c r="AG208" s="148"/>
      <c r="AH208" s="148"/>
      <c r="AI208" s="15" t="s">
        <v>3</v>
      </c>
      <c r="AJ208" s="41"/>
      <c r="AK208" s="42"/>
      <c r="AL208" s="42"/>
      <c r="AM208" s="15"/>
      <c r="AN208" s="134"/>
      <c r="AO208" s="135"/>
      <c r="AP208" s="135"/>
      <c r="AQ208" s="136"/>
      <c r="AR208" s="176"/>
      <c r="AS208" s="176"/>
      <c r="AT208" s="2"/>
    </row>
    <row r="209" spans="1:47" ht="15.75" hidden="1" customHeight="1" outlineLevel="1" x14ac:dyDescent="0.2">
      <c r="A209" s="2"/>
      <c r="B209" s="128"/>
      <c r="C209" s="149" t="s">
        <v>20</v>
      </c>
      <c r="D209" s="150"/>
      <c r="E209" s="151"/>
      <c r="F209" s="152"/>
      <c r="G209" s="142"/>
      <c r="H209" s="143"/>
      <c r="I209" s="143"/>
      <c r="J209" s="143"/>
      <c r="K209" s="143"/>
      <c r="L209" s="144"/>
      <c r="M209" s="57" t="str">
        <f>IF(G208="","",IF($X$19="✔","（翌月払いのため",""))</f>
        <v/>
      </c>
      <c r="N209" s="2"/>
      <c r="O209" s="2"/>
      <c r="P209" s="37"/>
      <c r="Q209" s="122"/>
      <c r="R209" s="123"/>
      <c r="S209" s="123"/>
      <c r="T209" s="124"/>
      <c r="U209" s="153"/>
      <c r="V209" s="154"/>
      <c r="W209" s="154"/>
      <c r="X209" s="154"/>
      <c r="Y209" s="155"/>
      <c r="Z209" s="41"/>
      <c r="AA209" s="42"/>
      <c r="AB209" s="42"/>
      <c r="AC209" s="42"/>
      <c r="AD209" s="15"/>
      <c r="AE209" s="32"/>
      <c r="AF209" s="56"/>
      <c r="AG209" s="57"/>
      <c r="AH209" s="57"/>
      <c r="AI209" s="15"/>
      <c r="AJ209" s="41"/>
      <c r="AK209" s="42"/>
      <c r="AL209" s="42"/>
      <c r="AM209" s="15"/>
      <c r="AN209" s="134"/>
      <c r="AO209" s="135"/>
      <c r="AP209" s="135"/>
      <c r="AQ209" s="136"/>
      <c r="AR209" s="176"/>
      <c r="AS209" s="176"/>
      <c r="AT209" s="2"/>
    </row>
    <row r="210" spans="1:47" ht="15.75" hidden="1" customHeight="1" outlineLevel="1" x14ac:dyDescent="0.2">
      <c r="A210" s="2"/>
      <c r="B210" s="128"/>
      <c r="C210" s="159" t="s">
        <v>23</v>
      </c>
      <c r="D210" s="160"/>
      <c r="E210" s="161" t="s">
        <v>17</v>
      </c>
      <c r="F210" s="162"/>
      <c r="G210" s="145"/>
      <c r="H210" s="146"/>
      <c r="I210" s="146"/>
      <c r="J210" s="146"/>
      <c r="K210" s="146"/>
      <c r="L210" s="147"/>
      <c r="M210" s="86"/>
      <c r="N210" s="87" t="str">
        <f>IF(G208="","",IF($X$19="✔",N208-1,""))</f>
        <v/>
      </c>
      <c r="O210" s="43" t="str">
        <f>IF(G208="","",IF($X$19="✔","か月）",""))</f>
        <v/>
      </c>
      <c r="P210" s="44"/>
      <c r="Q210" s="125"/>
      <c r="R210" s="126"/>
      <c r="S210" s="126"/>
      <c r="T210" s="127"/>
      <c r="U210" s="156"/>
      <c r="V210" s="157"/>
      <c r="W210" s="157"/>
      <c r="X210" s="157"/>
      <c r="Y210" s="158"/>
      <c r="Z210" s="58"/>
      <c r="AA210" s="59"/>
      <c r="AB210" s="59"/>
      <c r="AC210" s="59"/>
      <c r="AD210" s="13"/>
      <c r="AE210" s="21"/>
      <c r="AF210" s="12"/>
      <c r="AG210" s="12"/>
      <c r="AH210" s="12"/>
      <c r="AI210" s="13"/>
      <c r="AJ210" s="58"/>
      <c r="AK210" s="59"/>
      <c r="AL210" s="59"/>
      <c r="AM210" s="13"/>
      <c r="AN210" s="137"/>
      <c r="AO210" s="138"/>
      <c r="AP210" s="138"/>
      <c r="AQ210" s="139"/>
      <c r="AR210" s="176"/>
      <c r="AS210" s="176"/>
      <c r="AT210" s="2"/>
    </row>
    <row r="211" spans="1:47" ht="15.75" hidden="1" customHeight="1" outlineLevel="1" x14ac:dyDescent="0.2">
      <c r="A211" s="2"/>
      <c r="B211" s="128">
        <v>23</v>
      </c>
      <c r="C211" s="163"/>
      <c r="D211" s="164"/>
      <c r="E211" s="164"/>
      <c r="F211" s="165"/>
      <c r="G211" s="167" t="s">
        <v>8</v>
      </c>
      <c r="H211" s="168"/>
      <c r="I211" s="168"/>
      <c r="J211" s="168"/>
      <c r="K211" s="168"/>
      <c r="L211" s="169"/>
      <c r="M211" s="106" t="s">
        <v>61</v>
      </c>
      <c r="N211" s="107"/>
      <c r="O211" s="107"/>
      <c r="P211" s="108"/>
      <c r="Q211" s="113" t="s">
        <v>40</v>
      </c>
      <c r="R211" s="114"/>
      <c r="S211" s="114"/>
      <c r="T211" s="115"/>
      <c r="U211" s="170"/>
      <c r="V211" s="171"/>
      <c r="W211" s="171"/>
      <c r="X211" s="171"/>
      <c r="Y211" s="172"/>
      <c r="Z211" s="8"/>
      <c r="AA211" s="9"/>
      <c r="AB211" s="9"/>
      <c r="AC211" s="9"/>
      <c r="AD211" s="30"/>
      <c r="AE211" s="33"/>
      <c r="AF211" s="9"/>
      <c r="AG211" s="34"/>
      <c r="AH211" s="9"/>
      <c r="AI211" s="30"/>
      <c r="AJ211" s="35"/>
      <c r="AK211" s="36"/>
      <c r="AL211" s="36"/>
      <c r="AM211" s="30"/>
      <c r="AN211" s="173"/>
      <c r="AO211" s="174"/>
      <c r="AP211" s="174"/>
      <c r="AQ211" s="175"/>
      <c r="AR211" s="176"/>
      <c r="AS211" s="176"/>
      <c r="AT211" s="2"/>
    </row>
    <row r="212" spans="1:47" ht="15.75" hidden="1" customHeight="1" outlineLevel="1" x14ac:dyDescent="0.2">
      <c r="A212" s="2"/>
      <c r="B212" s="128"/>
      <c r="C212" s="166"/>
      <c r="D212" s="111"/>
      <c r="E212" s="111"/>
      <c r="F212" s="112"/>
      <c r="G212" s="142"/>
      <c r="H212" s="143"/>
      <c r="I212" s="143"/>
      <c r="J212" s="143"/>
      <c r="K212" s="143"/>
      <c r="L212" s="144"/>
      <c r="M212" s="97"/>
      <c r="N212" s="98"/>
      <c r="O212" s="98"/>
      <c r="P212" s="99"/>
      <c r="Q212" s="116"/>
      <c r="R212" s="117"/>
      <c r="S212" s="117"/>
      <c r="T212" s="118"/>
      <c r="U212" s="38"/>
      <c r="V212" s="177" t="str">
        <f>IF(V213="","",V213*W214)</f>
        <v/>
      </c>
      <c r="W212" s="177"/>
      <c r="X212" s="177"/>
      <c r="Y212" s="15" t="s">
        <v>3</v>
      </c>
      <c r="Z212" s="32"/>
      <c r="AA212" s="178" t="str">
        <f>IF(AA213="","",AA213*AB214)</f>
        <v/>
      </c>
      <c r="AB212" s="178"/>
      <c r="AC212" s="178"/>
      <c r="AD212" s="15" t="s">
        <v>3</v>
      </c>
      <c r="AE212" s="39"/>
      <c r="AF212" s="2" t="s">
        <v>84</v>
      </c>
      <c r="AG212" s="40"/>
      <c r="AH212" s="2"/>
      <c r="AI212" s="15"/>
      <c r="AJ212" s="41"/>
      <c r="AK212" s="42"/>
      <c r="AL212" s="42"/>
      <c r="AM212" s="15"/>
      <c r="AN212" s="134"/>
      <c r="AO212" s="135"/>
      <c r="AP212" s="135"/>
      <c r="AQ212" s="136"/>
      <c r="AR212" s="176"/>
      <c r="AS212" s="176"/>
      <c r="AT212" s="2"/>
      <c r="AU212" s="4">
        <f>YEAR($AU$1)*12+MONTH($AU$1)-YEAR(G212)*12-MONTH(G212)
-IF(DAY(G212+1)=1,IF(DAY($AU$1+1)&gt;1,1),IF(AND(DAY($AU$1+1)&gt;1,
 DAY($AU$1)&lt;DAY(G212)),1))</f>
        <v>1520</v>
      </c>
    </row>
    <row r="213" spans="1:47" ht="15.75" hidden="1" customHeight="1" outlineLevel="1" x14ac:dyDescent="0.2">
      <c r="A213" s="2"/>
      <c r="B213" s="128"/>
      <c r="C213" s="166"/>
      <c r="D213" s="111"/>
      <c r="E213" s="111"/>
      <c r="F213" s="112"/>
      <c r="G213" s="142"/>
      <c r="H213" s="143"/>
      <c r="I213" s="143"/>
      <c r="J213" s="143"/>
      <c r="K213" s="143"/>
      <c r="L213" s="144"/>
      <c r="M213" s="100" t="s">
        <v>63</v>
      </c>
      <c r="N213" s="101"/>
      <c r="O213" s="101"/>
      <c r="P213" s="102"/>
      <c r="Q213" s="116"/>
      <c r="R213" s="117"/>
      <c r="S213" s="117"/>
      <c r="T213" s="118"/>
      <c r="U213" s="45" t="s">
        <v>6</v>
      </c>
      <c r="V213" s="179"/>
      <c r="W213" s="179"/>
      <c r="X213" s="180" t="s">
        <v>7</v>
      </c>
      <c r="Y213" s="181"/>
      <c r="Z213" s="32" t="s">
        <v>4</v>
      </c>
      <c r="AA213" s="179"/>
      <c r="AB213" s="179"/>
      <c r="AC213" s="180" t="s">
        <v>7</v>
      </c>
      <c r="AD213" s="181"/>
      <c r="AE213" s="32"/>
      <c r="AF213" s="182" t="str">
        <f>IF(AB214="","",8000*AB214)</f>
        <v/>
      </c>
      <c r="AG213" s="182"/>
      <c r="AH213" s="182"/>
      <c r="AI213" s="15" t="s">
        <v>3</v>
      </c>
      <c r="AJ213" s="41"/>
      <c r="AK213" s="42"/>
      <c r="AL213" s="42"/>
      <c r="AM213" s="15"/>
      <c r="AN213" s="134"/>
      <c r="AO213" s="135"/>
      <c r="AP213" s="135"/>
      <c r="AQ213" s="136"/>
      <c r="AR213" s="176"/>
      <c r="AS213" s="176"/>
      <c r="AT213" s="2"/>
    </row>
    <row r="214" spans="1:47" ht="15.75" hidden="1" customHeight="1" outlineLevel="1" x14ac:dyDescent="0.2">
      <c r="A214" s="25"/>
      <c r="B214" s="128"/>
      <c r="C214" s="166"/>
      <c r="D214" s="111"/>
      <c r="E214" s="111"/>
      <c r="F214" s="112"/>
      <c r="G214" s="145"/>
      <c r="H214" s="146"/>
      <c r="I214" s="146"/>
      <c r="J214" s="146"/>
      <c r="K214" s="146"/>
      <c r="L214" s="147"/>
      <c r="M214" s="103" t="str">
        <f>IF(M212="","",DATEDIF(M212,G212,"Y"))</f>
        <v/>
      </c>
      <c r="N214" s="104"/>
      <c r="O214" s="104"/>
      <c r="P214" s="105"/>
      <c r="Q214" s="116"/>
      <c r="R214" s="117"/>
      <c r="S214" s="117"/>
      <c r="T214" s="118"/>
      <c r="U214" s="46"/>
      <c r="V214" s="2"/>
      <c r="W214" s="88"/>
      <c r="X214" s="180" t="s">
        <v>18</v>
      </c>
      <c r="Y214" s="181"/>
      <c r="Z214" s="32"/>
      <c r="AA214" s="2"/>
      <c r="AB214" s="88"/>
      <c r="AC214" s="180" t="s">
        <v>18</v>
      </c>
      <c r="AD214" s="181"/>
      <c r="AE214" s="183"/>
      <c r="AF214" s="184"/>
      <c r="AG214" s="184"/>
      <c r="AH214" s="184"/>
      <c r="AI214" s="185"/>
      <c r="AJ214" s="41"/>
      <c r="AK214" s="148" t="str">
        <f>IF(AF216="","",ROUNDDOWN(MIN(AF213,AF216),-3))</f>
        <v/>
      </c>
      <c r="AL214" s="148"/>
      <c r="AM214" s="15" t="s">
        <v>3</v>
      </c>
      <c r="AN214" s="134"/>
      <c r="AO214" s="135"/>
      <c r="AP214" s="135"/>
      <c r="AQ214" s="136"/>
      <c r="AR214" s="176"/>
      <c r="AS214" s="176"/>
      <c r="AT214" s="2"/>
    </row>
    <row r="215" spans="1:47" ht="15.75" hidden="1" customHeight="1" outlineLevel="1" x14ac:dyDescent="0.2">
      <c r="A215" s="2"/>
      <c r="B215" s="128"/>
      <c r="C215" s="109" t="s">
        <v>12</v>
      </c>
      <c r="D215" s="110"/>
      <c r="E215" s="111"/>
      <c r="F215" s="112"/>
      <c r="G215" s="129" t="s">
        <v>80</v>
      </c>
      <c r="H215" s="130"/>
      <c r="I215" s="130"/>
      <c r="J215" s="130"/>
      <c r="K215" s="130"/>
      <c r="L215" s="131"/>
      <c r="M215" s="84"/>
      <c r="N215" s="62"/>
      <c r="O215" s="62"/>
      <c r="P215" s="85"/>
      <c r="Q215" s="119"/>
      <c r="R215" s="120"/>
      <c r="S215" s="120"/>
      <c r="T215" s="121"/>
      <c r="U215" s="47"/>
      <c r="V215" s="48"/>
      <c r="W215" s="48"/>
      <c r="X215" s="48"/>
      <c r="Y215" s="49"/>
      <c r="Z215" s="32"/>
      <c r="AA215" s="2"/>
      <c r="AB215" s="2"/>
      <c r="AC215" s="2"/>
      <c r="AD215" s="15"/>
      <c r="AE215" s="50"/>
      <c r="AF215" s="132" t="s">
        <v>39</v>
      </c>
      <c r="AG215" s="132"/>
      <c r="AH215" s="132"/>
      <c r="AI215" s="133"/>
      <c r="AK215" s="42"/>
      <c r="AL215" s="42"/>
      <c r="AM215" s="15"/>
      <c r="AN215" s="134"/>
      <c r="AO215" s="135"/>
      <c r="AP215" s="135"/>
      <c r="AQ215" s="136"/>
      <c r="AR215" s="176"/>
      <c r="AS215" s="176"/>
      <c r="AT215" s="2"/>
    </row>
    <row r="216" spans="1:47" ht="14" hidden="1" customHeight="1" outlineLevel="1" x14ac:dyDescent="0.2">
      <c r="A216" s="2"/>
      <c r="B216" s="128"/>
      <c r="C216" s="140"/>
      <c r="D216" s="141"/>
      <c r="E216" s="51"/>
      <c r="F216" s="52"/>
      <c r="G216" s="142"/>
      <c r="H216" s="143"/>
      <c r="I216" s="143"/>
      <c r="J216" s="143"/>
      <c r="K216" s="143"/>
      <c r="L216" s="144"/>
      <c r="M216" s="32"/>
      <c r="N216" s="2" t="str">
        <f>IF(G216="","",DATEDIF(G216,$M$29,"m")+1)</f>
        <v/>
      </c>
      <c r="O216" s="2" t="s">
        <v>19</v>
      </c>
      <c r="P216" s="37"/>
      <c r="Q216" s="122"/>
      <c r="R216" s="123"/>
      <c r="S216" s="123"/>
      <c r="T216" s="124"/>
      <c r="U216" s="53" t="s">
        <v>21</v>
      </c>
      <c r="V216" s="54"/>
      <c r="W216" s="54"/>
      <c r="X216" s="54"/>
      <c r="Y216" s="55"/>
      <c r="Z216" s="41"/>
      <c r="AA216" s="42"/>
      <c r="AB216" s="42"/>
      <c r="AC216" s="42"/>
      <c r="AD216" s="15"/>
      <c r="AE216" s="32"/>
      <c r="AF216" s="148" t="str">
        <f>IF(AA212="","",ROUNDDOWN(AA212/2,0))</f>
        <v/>
      </c>
      <c r="AG216" s="148"/>
      <c r="AH216" s="148"/>
      <c r="AI216" s="15" t="s">
        <v>3</v>
      </c>
      <c r="AJ216" s="41"/>
      <c r="AK216" s="42"/>
      <c r="AL216" s="42"/>
      <c r="AM216" s="15"/>
      <c r="AN216" s="134"/>
      <c r="AO216" s="135"/>
      <c r="AP216" s="135"/>
      <c r="AQ216" s="136"/>
      <c r="AR216" s="176"/>
      <c r="AS216" s="176"/>
      <c r="AT216" s="2"/>
    </row>
    <row r="217" spans="1:47" ht="15.75" hidden="1" customHeight="1" outlineLevel="1" x14ac:dyDescent="0.2">
      <c r="A217" s="2"/>
      <c r="B217" s="128"/>
      <c r="C217" s="149" t="s">
        <v>20</v>
      </c>
      <c r="D217" s="150"/>
      <c r="E217" s="151"/>
      <c r="F217" s="152"/>
      <c r="G217" s="142"/>
      <c r="H217" s="143"/>
      <c r="I217" s="143"/>
      <c r="J217" s="143"/>
      <c r="K217" s="143"/>
      <c r="L217" s="144"/>
      <c r="M217" s="57" t="str">
        <f>IF(G216="","",IF($X$19="✔","（翌月払いのため",""))</f>
        <v/>
      </c>
      <c r="N217" s="2"/>
      <c r="O217" s="2"/>
      <c r="P217" s="37"/>
      <c r="Q217" s="122"/>
      <c r="R217" s="123"/>
      <c r="S217" s="123"/>
      <c r="T217" s="124"/>
      <c r="U217" s="153"/>
      <c r="V217" s="154"/>
      <c r="W217" s="154"/>
      <c r="X217" s="154"/>
      <c r="Y217" s="155"/>
      <c r="Z217" s="41"/>
      <c r="AA217" s="42"/>
      <c r="AB217" s="42"/>
      <c r="AC217" s="42"/>
      <c r="AD217" s="15"/>
      <c r="AE217" s="32"/>
      <c r="AF217" s="56"/>
      <c r="AG217" s="57"/>
      <c r="AH217" s="57"/>
      <c r="AI217" s="15"/>
      <c r="AJ217" s="41"/>
      <c r="AK217" s="42"/>
      <c r="AL217" s="42"/>
      <c r="AM217" s="15"/>
      <c r="AN217" s="134"/>
      <c r="AO217" s="135"/>
      <c r="AP217" s="135"/>
      <c r="AQ217" s="136"/>
      <c r="AR217" s="176"/>
      <c r="AS217" s="176"/>
      <c r="AT217" s="2"/>
    </row>
    <row r="218" spans="1:47" ht="15.75" hidden="1" customHeight="1" outlineLevel="1" x14ac:dyDescent="0.2">
      <c r="A218" s="2"/>
      <c r="B218" s="128"/>
      <c r="C218" s="159" t="s">
        <v>23</v>
      </c>
      <c r="D218" s="160"/>
      <c r="E218" s="161" t="s">
        <v>17</v>
      </c>
      <c r="F218" s="162"/>
      <c r="G218" s="145"/>
      <c r="H218" s="146"/>
      <c r="I218" s="146"/>
      <c r="J218" s="146"/>
      <c r="K218" s="146"/>
      <c r="L218" s="147"/>
      <c r="M218" s="86"/>
      <c r="N218" s="87" t="str">
        <f>IF(G216="","",IF($X$19="✔",N216-1,""))</f>
        <v/>
      </c>
      <c r="O218" s="43" t="str">
        <f>IF(G216="","",IF($X$19="✔","か月）",""))</f>
        <v/>
      </c>
      <c r="P218" s="44"/>
      <c r="Q218" s="125"/>
      <c r="R218" s="126"/>
      <c r="S218" s="126"/>
      <c r="T218" s="127"/>
      <c r="U218" s="156"/>
      <c r="V218" s="157"/>
      <c r="W218" s="157"/>
      <c r="X218" s="157"/>
      <c r="Y218" s="158"/>
      <c r="Z218" s="58"/>
      <c r="AA218" s="59"/>
      <c r="AB218" s="59"/>
      <c r="AC218" s="59"/>
      <c r="AD218" s="13"/>
      <c r="AE218" s="21"/>
      <c r="AF218" s="12"/>
      <c r="AG218" s="12"/>
      <c r="AH218" s="12"/>
      <c r="AI218" s="13"/>
      <c r="AJ218" s="58"/>
      <c r="AK218" s="59"/>
      <c r="AL218" s="59"/>
      <c r="AM218" s="13"/>
      <c r="AN218" s="137"/>
      <c r="AO218" s="138"/>
      <c r="AP218" s="138"/>
      <c r="AQ218" s="139"/>
      <c r="AR218" s="176"/>
      <c r="AS218" s="176"/>
      <c r="AT218" s="2"/>
    </row>
    <row r="219" spans="1:47" ht="15.75" hidden="1" customHeight="1" outlineLevel="1" x14ac:dyDescent="0.2">
      <c r="A219" s="2"/>
      <c r="B219" s="128">
        <v>24</v>
      </c>
      <c r="C219" s="163"/>
      <c r="D219" s="164"/>
      <c r="E219" s="164"/>
      <c r="F219" s="165"/>
      <c r="G219" s="167" t="s">
        <v>8</v>
      </c>
      <c r="H219" s="168"/>
      <c r="I219" s="168"/>
      <c r="J219" s="168"/>
      <c r="K219" s="168"/>
      <c r="L219" s="169"/>
      <c r="M219" s="106" t="s">
        <v>61</v>
      </c>
      <c r="N219" s="107"/>
      <c r="O219" s="107"/>
      <c r="P219" s="108"/>
      <c r="Q219" s="113" t="s">
        <v>40</v>
      </c>
      <c r="R219" s="114"/>
      <c r="S219" s="114"/>
      <c r="T219" s="115"/>
      <c r="U219" s="170"/>
      <c r="V219" s="171"/>
      <c r="W219" s="171"/>
      <c r="X219" s="171"/>
      <c r="Y219" s="172"/>
      <c r="Z219" s="8"/>
      <c r="AA219" s="9"/>
      <c r="AB219" s="9"/>
      <c r="AC219" s="9"/>
      <c r="AD219" s="30"/>
      <c r="AE219" s="33"/>
      <c r="AF219" s="9"/>
      <c r="AG219" s="34"/>
      <c r="AH219" s="9"/>
      <c r="AI219" s="30"/>
      <c r="AJ219" s="35"/>
      <c r="AK219" s="36"/>
      <c r="AL219" s="36"/>
      <c r="AM219" s="30"/>
      <c r="AN219" s="173"/>
      <c r="AO219" s="174"/>
      <c r="AP219" s="174"/>
      <c r="AQ219" s="175"/>
      <c r="AR219" s="176"/>
      <c r="AS219" s="176"/>
      <c r="AT219" s="2"/>
    </row>
    <row r="220" spans="1:47" ht="15.75" hidden="1" customHeight="1" outlineLevel="1" x14ac:dyDescent="0.2">
      <c r="A220" s="2"/>
      <c r="B220" s="128"/>
      <c r="C220" s="166"/>
      <c r="D220" s="111"/>
      <c r="E220" s="111"/>
      <c r="F220" s="112"/>
      <c r="G220" s="142"/>
      <c r="H220" s="143"/>
      <c r="I220" s="143"/>
      <c r="J220" s="143"/>
      <c r="K220" s="143"/>
      <c r="L220" s="144"/>
      <c r="M220" s="97"/>
      <c r="N220" s="98"/>
      <c r="O220" s="98"/>
      <c r="P220" s="99"/>
      <c r="Q220" s="116"/>
      <c r="R220" s="117"/>
      <c r="S220" s="117"/>
      <c r="T220" s="118"/>
      <c r="U220" s="38"/>
      <c r="V220" s="177" t="str">
        <f>IF(V221="","",V221*W222)</f>
        <v/>
      </c>
      <c r="W220" s="177"/>
      <c r="X220" s="177"/>
      <c r="Y220" s="15" t="s">
        <v>3</v>
      </c>
      <c r="Z220" s="32"/>
      <c r="AA220" s="178" t="str">
        <f>IF(AA221="","",AA221*AB222)</f>
        <v/>
      </c>
      <c r="AB220" s="178"/>
      <c r="AC220" s="178"/>
      <c r="AD220" s="15" t="s">
        <v>3</v>
      </c>
      <c r="AE220" s="39"/>
      <c r="AF220" s="2" t="s">
        <v>84</v>
      </c>
      <c r="AG220" s="40"/>
      <c r="AH220" s="2"/>
      <c r="AI220" s="15"/>
      <c r="AJ220" s="41"/>
      <c r="AK220" s="42"/>
      <c r="AL220" s="42"/>
      <c r="AM220" s="15"/>
      <c r="AN220" s="134"/>
      <c r="AO220" s="135"/>
      <c r="AP220" s="135"/>
      <c r="AQ220" s="136"/>
      <c r="AR220" s="176"/>
      <c r="AS220" s="176"/>
      <c r="AT220" s="2"/>
      <c r="AU220" s="4">
        <f>YEAR($AU$1)*12+MONTH($AU$1)-YEAR(G220)*12-MONTH(G220)
-IF(DAY(G220+1)=1,IF(DAY($AU$1+1)&gt;1,1),IF(AND(DAY($AU$1+1)&gt;1,
 DAY($AU$1)&lt;DAY(G220)),1))</f>
        <v>1520</v>
      </c>
    </row>
    <row r="221" spans="1:47" ht="15.75" hidden="1" customHeight="1" outlineLevel="1" x14ac:dyDescent="0.2">
      <c r="A221" s="2"/>
      <c r="B221" s="128"/>
      <c r="C221" s="166"/>
      <c r="D221" s="111"/>
      <c r="E221" s="111"/>
      <c r="F221" s="112"/>
      <c r="G221" s="142"/>
      <c r="H221" s="143"/>
      <c r="I221" s="143"/>
      <c r="J221" s="143"/>
      <c r="K221" s="143"/>
      <c r="L221" s="144"/>
      <c r="M221" s="100" t="s">
        <v>63</v>
      </c>
      <c r="N221" s="101"/>
      <c r="O221" s="101"/>
      <c r="P221" s="102"/>
      <c r="Q221" s="116"/>
      <c r="R221" s="117"/>
      <c r="S221" s="117"/>
      <c r="T221" s="118"/>
      <c r="U221" s="45" t="s">
        <v>6</v>
      </c>
      <c r="V221" s="179"/>
      <c r="W221" s="179"/>
      <c r="X221" s="180" t="s">
        <v>7</v>
      </c>
      <c r="Y221" s="181"/>
      <c r="Z221" s="32" t="s">
        <v>4</v>
      </c>
      <c r="AA221" s="179"/>
      <c r="AB221" s="179"/>
      <c r="AC221" s="180" t="s">
        <v>7</v>
      </c>
      <c r="AD221" s="181"/>
      <c r="AE221" s="32"/>
      <c r="AF221" s="182" t="str">
        <f>IF(AB222="","",8000*AB222)</f>
        <v/>
      </c>
      <c r="AG221" s="182"/>
      <c r="AH221" s="182"/>
      <c r="AI221" s="15" t="s">
        <v>3</v>
      </c>
      <c r="AJ221" s="41"/>
      <c r="AK221" s="42"/>
      <c r="AL221" s="42"/>
      <c r="AM221" s="15"/>
      <c r="AN221" s="134"/>
      <c r="AO221" s="135"/>
      <c r="AP221" s="135"/>
      <c r="AQ221" s="136"/>
      <c r="AR221" s="176"/>
      <c r="AS221" s="176"/>
      <c r="AT221" s="2"/>
    </row>
    <row r="222" spans="1:47" ht="15.75" hidden="1" customHeight="1" outlineLevel="1" x14ac:dyDescent="0.2">
      <c r="A222" s="25"/>
      <c r="B222" s="128"/>
      <c r="C222" s="166"/>
      <c r="D222" s="111"/>
      <c r="E222" s="111"/>
      <c r="F222" s="112"/>
      <c r="G222" s="145"/>
      <c r="H222" s="146"/>
      <c r="I222" s="146"/>
      <c r="J222" s="146"/>
      <c r="K222" s="146"/>
      <c r="L222" s="147"/>
      <c r="M222" s="103" t="str">
        <f>IF(M220="","",DATEDIF(M220,G220,"Y"))</f>
        <v/>
      </c>
      <c r="N222" s="104"/>
      <c r="O222" s="104"/>
      <c r="P222" s="105"/>
      <c r="Q222" s="116"/>
      <c r="R222" s="117"/>
      <c r="S222" s="117"/>
      <c r="T222" s="118"/>
      <c r="U222" s="46"/>
      <c r="V222" s="2"/>
      <c r="W222" s="88"/>
      <c r="X222" s="180" t="s">
        <v>18</v>
      </c>
      <c r="Y222" s="181"/>
      <c r="Z222" s="32"/>
      <c r="AA222" s="2"/>
      <c r="AB222" s="88"/>
      <c r="AC222" s="180" t="s">
        <v>18</v>
      </c>
      <c r="AD222" s="181"/>
      <c r="AE222" s="183"/>
      <c r="AF222" s="184"/>
      <c r="AG222" s="184"/>
      <c r="AH222" s="184"/>
      <c r="AI222" s="185"/>
      <c r="AJ222" s="41"/>
      <c r="AK222" s="148" t="str">
        <f>IF(AF224="","",ROUNDDOWN(MIN(AF221,AF224),-3))</f>
        <v/>
      </c>
      <c r="AL222" s="148"/>
      <c r="AM222" s="15" t="s">
        <v>3</v>
      </c>
      <c r="AN222" s="134"/>
      <c r="AO222" s="135"/>
      <c r="AP222" s="135"/>
      <c r="AQ222" s="136"/>
      <c r="AR222" s="176"/>
      <c r="AS222" s="176"/>
      <c r="AT222" s="2"/>
    </row>
    <row r="223" spans="1:47" ht="15.75" hidden="1" customHeight="1" outlineLevel="1" x14ac:dyDescent="0.2">
      <c r="A223" s="2"/>
      <c r="B223" s="128"/>
      <c r="C223" s="109" t="s">
        <v>12</v>
      </c>
      <c r="D223" s="110"/>
      <c r="E223" s="111"/>
      <c r="F223" s="112"/>
      <c r="G223" s="129" t="s">
        <v>80</v>
      </c>
      <c r="H223" s="130"/>
      <c r="I223" s="130"/>
      <c r="J223" s="130"/>
      <c r="K223" s="130"/>
      <c r="L223" s="131"/>
      <c r="M223" s="84"/>
      <c r="N223" s="62"/>
      <c r="O223" s="62"/>
      <c r="P223" s="85"/>
      <c r="Q223" s="119"/>
      <c r="R223" s="120"/>
      <c r="S223" s="120"/>
      <c r="T223" s="121"/>
      <c r="U223" s="47"/>
      <c r="V223" s="48"/>
      <c r="W223" s="48"/>
      <c r="X223" s="48"/>
      <c r="Y223" s="49"/>
      <c r="Z223" s="32"/>
      <c r="AA223" s="2"/>
      <c r="AB223" s="2"/>
      <c r="AC223" s="2"/>
      <c r="AD223" s="15"/>
      <c r="AE223" s="50"/>
      <c r="AF223" s="132" t="s">
        <v>39</v>
      </c>
      <c r="AG223" s="132"/>
      <c r="AH223" s="132"/>
      <c r="AI223" s="133"/>
      <c r="AK223" s="42"/>
      <c r="AL223" s="42"/>
      <c r="AM223" s="15"/>
      <c r="AN223" s="134"/>
      <c r="AO223" s="135"/>
      <c r="AP223" s="135"/>
      <c r="AQ223" s="136"/>
      <c r="AR223" s="176"/>
      <c r="AS223" s="176"/>
      <c r="AT223" s="2"/>
    </row>
    <row r="224" spans="1:47" ht="14" hidden="1" customHeight="1" outlineLevel="1" x14ac:dyDescent="0.2">
      <c r="A224" s="2"/>
      <c r="B224" s="128"/>
      <c r="C224" s="140"/>
      <c r="D224" s="141"/>
      <c r="E224" s="51"/>
      <c r="F224" s="52"/>
      <c r="G224" s="142"/>
      <c r="H224" s="143"/>
      <c r="I224" s="143"/>
      <c r="J224" s="143"/>
      <c r="K224" s="143"/>
      <c r="L224" s="144"/>
      <c r="M224" s="32"/>
      <c r="N224" s="2" t="str">
        <f>IF(G224="","",DATEDIF(G224,$M$29,"m")+1)</f>
        <v/>
      </c>
      <c r="O224" s="2" t="s">
        <v>19</v>
      </c>
      <c r="P224" s="37"/>
      <c r="Q224" s="122"/>
      <c r="R224" s="123"/>
      <c r="S224" s="123"/>
      <c r="T224" s="124"/>
      <c r="U224" s="53" t="s">
        <v>21</v>
      </c>
      <c r="V224" s="54"/>
      <c r="W224" s="54"/>
      <c r="X224" s="54"/>
      <c r="Y224" s="55"/>
      <c r="Z224" s="41"/>
      <c r="AA224" s="42"/>
      <c r="AB224" s="42"/>
      <c r="AC224" s="42"/>
      <c r="AD224" s="15"/>
      <c r="AE224" s="32"/>
      <c r="AF224" s="148" t="str">
        <f>IF(AA220="","",ROUNDDOWN(AA220/2,0))</f>
        <v/>
      </c>
      <c r="AG224" s="148"/>
      <c r="AH224" s="148"/>
      <c r="AI224" s="15" t="s">
        <v>3</v>
      </c>
      <c r="AJ224" s="41"/>
      <c r="AK224" s="42"/>
      <c r="AL224" s="42"/>
      <c r="AM224" s="15"/>
      <c r="AN224" s="134"/>
      <c r="AO224" s="135"/>
      <c r="AP224" s="135"/>
      <c r="AQ224" s="136"/>
      <c r="AR224" s="176"/>
      <c r="AS224" s="176"/>
      <c r="AT224" s="2"/>
    </row>
    <row r="225" spans="1:47" ht="15.75" hidden="1" customHeight="1" outlineLevel="1" x14ac:dyDescent="0.2">
      <c r="A225" s="2"/>
      <c r="B225" s="128"/>
      <c r="C225" s="149" t="s">
        <v>20</v>
      </c>
      <c r="D225" s="150"/>
      <c r="E225" s="151"/>
      <c r="F225" s="152"/>
      <c r="G225" s="142"/>
      <c r="H225" s="143"/>
      <c r="I225" s="143"/>
      <c r="J225" s="143"/>
      <c r="K225" s="143"/>
      <c r="L225" s="144"/>
      <c r="M225" s="57" t="str">
        <f>IF(G224="","",IF($X$19="✔","（翌月払いのため",""))</f>
        <v/>
      </c>
      <c r="N225" s="2"/>
      <c r="O225" s="2"/>
      <c r="P225" s="37"/>
      <c r="Q225" s="122"/>
      <c r="R225" s="123"/>
      <c r="S225" s="123"/>
      <c r="T225" s="124"/>
      <c r="U225" s="153"/>
      <c r="V225" s="154"/>
      <c r="W225" s="154"/>
      <c r="X225" s="154"/>
      <c r="Y225" s="155"/>
      <c r="Z225" s="41"/>
      <c r="AA225" s="42"/>
      <c r="AB225" s="42"/>
      <c r="AC225" s="42"/>
      <c r="AD225" s="15"/>
      <c r="AE225" s="32"/>
      <c r="AF225" s="56"/>
      <c r="AG225" s="57"/>
      <c r="AH225" s="57"/>
      <c r="AI225" s="15"/>
      <c r="AJ225" s="41"/>
      <c r="AK225" s="42"/>
      <c r="AL225" s="42"/>
      <c r="AM225" s="15"/>
      <c r="AN225" s="134"/>
      <c r="AO225" s="135"/>
      <c r="AP225" s="135"/>
      <c r="AQ225" s="136"/>
      <c r="AR225" s="176"/>
      <c r="AS225" s="176"/>
      <c r="AT225" s="2"/>
    </row>
    <row r="226" spans="1:47" ht="15.75" hidden="1" customHeight="1" outlineLevel="1" x14ac:dyDescent="0.2">
      <c r="A226" s="2"/>
      <c r="B226" s="128"/>
      <c r="C226" s="159" t="s">
        <v>23</v>
      </c>
      <c r="D226" s="160"/>
      <c r="E226" s="161" t="s">
        <v>17</v>
      </c>
      <c r="F226" s="162"/>
      <c r="G226" s="145"/>
      <c r="H226" s="146"/>
      <c r="I226" s="146"/>
      <c r="J226" s="146"/>
      <c r="K226" s="146"/>
      <c r="L226" s="147"/>
      <c r="M226" s="86"/>
      <c r="N226" s="87" t="str">
        <f>IF(G224="","",IF($X$19="✔",N224-1,""))</f>
        <v/>
      </c>
      <c r="O226" s="43" t="str">
        <f>IF(G224="","",IF($X$19="✔","か月）",""))</f>
        <v/>
      </c>
      <c r="P226" s="44"/>
      <c r="Q226" s="125"/>
      <c r="R226" s="126"/>
      <c r="S226" s="126"/>
      <c r="T226" s="127"/>
      <c r="U226" s="156"/>
      <c r="V226" s="157"/>
      <c r="W226" s="157"/>
      <c r="X226" s="157"/>
      <c r="Y226" s="158"/>
      <c r="Z226" s="58"/>
      <c r="AA226" s="59"/>
      <c r="AB226" s="59"/>
      <c r="AC226" s="59"/>
      <c r="AD226" s="13"/>
      <c r="AE226" s="21"/>
      <c r="AF226" s="12"/>
      <c r="AG226" s="12"/>
      <c r="AH226" s="12"/>
      <c r="AI226" s="13"/>
      <c r="AJ226" s="58"/>
      <c r="AK226" s="59"/>
      <c r="AL226" s="59"/>
      <c r="AM226" s="13"/>
      <c r="AN226" s="137"/>
      <c r="AO226" s="138"/>
      <c r="AP226" s="138"/>
      <c r="AQ226" s="139"/>
      <c r="AR226" s="176"/>
      <c r="AS226" s="176"/>
      <c r="AT226" s="2"/>
    </row>
    <row r="227" spans="1:47" ht="15.75" hidden="1" customHeight="1" outlineLevel="1" x14ac:dyDescent="0.2">
      <c r="A227" s="2"/>
      <c r="B227" s="128">
        <v>25</v>
      </c>
      <c r="C227" s="163"/>
      <c r="D227" s="164"/>
      <c r="E227" s="164"/>
      <c r="F227" s="165"/>
      <c r="G227" s="167" t="s">
        <v>8</v>
      </c>
      <c r="H227" s="168"/>
      <c r="I227" s="168"/>
      <c r="J227" s="168"/>
      <c r="K227" s="168"/>
      <c r="L227" s="169"/>
      <c r="M227" s="106" t="s">
        <v>61</v>
      </c>
      <c r="N227" s="107"/>
      <c r="O227" s="107"/>
      <c r="P227" s="108"/>
      <c r="Q227" s="113" t="s">
        <v>40</v>
      </c>
      <c r="R227" s="114"/>
      <c r="S227" s="114"/>
      <c r="T227" s="115"/>
      <c r="U227" s="170"/>
      <c r="V227" s="171"/>
      <c r="W227" s="171"/>
      <c r="X227" s="171"/>
      <c r="Y227" s="172"/>
      <c r="Z227" s="8"/>
      <c r="AA227" s="9"/>
      <c r="AB227" s="9"/>
      <c r="AC227" s="9"/>
      <c r="AD227" s="30"/>
      <c r="AE227" s="33"/>
      <c r="AF227" s="9"/>
      <c r="AG227" s="34"/>
      <c r="AH227" s="9"/>
      <c r="AI227" s="30"/>
      <c r="AJ227" s="35"/>
      <c r="AK227" s="36"/>
      <c r="AL227" s="36"/>
      <c r="AM227" s="30"/>
      <c r="AN227" s="173"/>
      <c r="AO227" s="174"/>
      <c r="AP227" s="174"/>
      <c r="AQ227" s="175"/>
      <c r="AR227" s="176"/>
      <c r="AS227" s="176"/>
      <c r="AT227" s="2"/>
    </row>
    <row r="228" spans="1:47" ht="15.75" hidden="1" customHeight="1" outlineLevel="1" x14ac:dyDescent="0.2">
      <c r="A228" s="2"/>
      <c r="B228" s="128"/>
      <c r="C228" s="166"/>
      <c r="D228" s="111"/>
      <c r="E228" s="111"/>
      <c r="F228" s="112"/>
      <c r="G228" s="142"/>
      <c r="H228" s="143"/>
      <c r="I228" s="143"/>
      <c r="J228" s="143"/>
      <c r="K228" s="143"/>
      <c r="L228" s="144"/>
      <c r="M228" s="97"/>
      <c r="N228" s="98"/>
      <c r="O228" s="98"/>
      <c r="P228" s="99"/>
      <c r="Q228" s="116"/>
      <c r="R228" s="117"/>
      <c r="S228" s="117"/>
      <c r="T228" s="118"/>
      <c r="U228" s="38"/>
      <c r="V228" s="177" t="str">
        <f>IF(V229="","",V229*W230)</f>
        <v/>
      </c>
      <c r="W228" s="177"/>
      <c r="X228" s="177"/>
      <c r="Y228" s="15" t="s">
        <v>3</v>
      </c>
      <c r="Z228" s="32"/>
      <c r="AA228" s="178" t="str">
        <f>IF(AA229="","",AA229*AB230)</f>
        <v/>
      </c>
      <c r="AB228" s="178"/>
      <c r="AC228" s="178"/>
      <c r="AD228" s="15" t="s">
        <v>3</v>
      </c>
      <c r="AE228" s="39"/>
      <c r="AF228" s="2" t="s">
        <v>84</v>
      </c>
      <c r="AG228" s="40"/>
      <c r="AH228" s="2"/>
      <c r="AI228" s="15"/>
      <c r="AJ228" s="41"/>
      <c r="AK228" s="42"/>
      <c r="AL228" s="42"/>
      <c r="AM228" s="15"/>
      <c r="AN228" s="134"/>
      <c r="AO228" s="135"/>
      <c r="AP228" s="135"/>
      <c r="AQ228" s="136"/>
      <c r="AR228" s="176"/>
      <c r="AS228" s="176"/>
      <c r="AT228" s="2"/>
      <c r="AU228" s="4">
        <f>YEAR($AU$1)*12+MONTH($AU$1)-YEAR(G228)*12-MONTH(G228)
-IF(DAY(G228+1)=1,IF(DAY($AU$1+1)&gt;1,1),IF(AND(DAY($AU$1+1)&gt;1,
 DAY($AU$1)&lt;DAY(G228)),1))</f>
        <v>1520</v>
      </c>
    </row>
    <row r="229" spans="1:47" ht="15.75" hidden="1" customHeight="1" outlineLevel="1" x14ac:dyDescent="0.2">
      <c r="A229" s="2"/>
      <c r="B229" s="128"/>
      <c r="C229" s="166"/>
      <c r="D229" s="111"/>
      <c r="E229" s="111"/>
      <c r="F229" s="112"/>
      <c r="G229" s="142"/>
      <c r="H229" s="143"/>
      <c r="I229" s="143"/>
      <c r="J229" s="143"/>
      <c r="K229" s="143"/>
      <c r="L229" s="144"/>
      <c r="M229" s="100" t="s">
        <v>63</v>
      </c>
      <c r="N229" s="101"/>
      <c r="O229" s="101"/>
      <c r="P229" s="102"/>
      <c r="Q229" s="116"/>
      <c r="R229" s="117"/>
      <c r="S229" s="117"/>
      <c r="T229" s="118"/>
      <c r="U229" s="45" t="s">
        <v>6</v>
      </c>
      <c r="V229" s="179"/>
      <c r="W229" s="179"/>
      <c r="X229" s="180" t="s">
        <v>7</v>
      </c>
      <c r="Y229" s="181"/>
      <c r="Z229" s="32" t="s">
        <v>4</v>
      </c>
      <c r="AA229" s="179"/>
      <c r="AB229" s="179"/>
      <c r="AC229" s="180" t="s">
        <v>7</v>
      </c>
      <c r="AD229" s="181"/>
      <c r="AE229" s="32"/>
      <c r="AF229" s="182" t="str">
        <f>IF(AB230="","",8000*AB230)</f>
        <v/>
      </c>
      <c r="AG229" s="182"/>
      <c r="AH229" s="182"/>
      <c r="AI229" s="15" t="s">
        <v>3</v>
      </c>
      <c r="AJ229" s="41"/>
      <c r="AK229" s="42"/>
      <c r="AL229" s="42"/>
      <c r="AM229" s="15"/>
      <c r="AN229" s="134"/>
      <c r="AO229" s="135"/>
      <c r="AP229" s="135"/>
      <c r="AQ229" s="136"/>
      <c r="AR229" s="176"/>
      <c r="AS229" s="176"/>
      <c r="AT229" s="2"/>
    </row>
    <row r="230" spans="1:47" ht="15.75" hidden="1" customHeight="1" outlineLevel="1" x14ac:dyDescent="0.2">
      <c r="A230" s="25"/>
      <c r="B230" s="128"/>
      <c r="C230" s="166"/>
      <c r="D230" s="111"/>
      <c r="E230" s="111"/>
      <c r="F230" s="112"/>
      <c r="G230" s="145"/>
      <c r="H230" s="146"/>
      <c r="I230" s="146"/>
      <c r="J230" s="146"/>
      <c r="K230" s="146"/>
      <c r="L230" s="147"/>
      <c r="M230" s="103" t="str">
        <f>IF(M228="","",DATEDIF(M228,G228,"Y"))</f>
        <v/>
      </c>
      <c r="N230" s="104"/>
      <c r="O230" s="104"/>
      <c r="P230" s="105"/>
      <c r="Q230" s="116"/>
      <c r="R230" s="117"/>
      <c r="S230" s="117"/>
      <c r="T230" s="118"/>
      <c r="U230" s="46"/>
      <c r="V230" s="2"/>
      <c r="W230" s="88"/>
      <c r="X230" s="180" t="s">
        <v>18</v>
      </c>
      <c r="Y230" s="181"/>
      <c r="Z230" s="32"/>
      <c r="AA230" s="2"/>
      <c r="AB230" s="88"/>
      <c r="AC230" s="180" t="s">
        <v>18</v>
      </c>
      <c r="AD230" s="181"/>
      <c r="AE230" s="183"/>
      <c r="AF230" s="184"/>
      <c r="AG230" s="184"/>
      <c r="AH230" s="184"/>
      <c r="AI230" s="185"/>
      <c r="AJ230" s="41"/>
      <c r="AK230" s="148" t="str">
        <f>IF(AF232="","",ROUNDDOWN(MIN(AF229,AF232),-3))</f>
        <v/>
      </c>
      <c r="AL230" s="148"/>
      <c r="AM230" s="15" t="s">
        <v>3</v>
      </c>
      <c r="AN230" s="134"/>
      <c r="AO230" s="135"/>
      <c r="AP230" s="135"/>
      <c r="AQ230" s="136"/>
      <c r="AR230" s="176"/>
      <c r="AS230" s="176"/>
      <c r="AT230" s="2"/>
    </row>
    <row r="231" spans="1:47" ht="15.75" hidden="1" customHeight="1" outlineLevel="1" x14ac:dyDescent="0.2">
      <c r="A231" s="2"/>
      <c r="B231" s="128"/>
      <c r="C231" s="109" t="s">
        <v>12</v>
      </c>
      <c r="D231" s="110"/>
      <c r="E231" s="111"/>
      <c r="F231" s="112"/>
      <c r="G231" s="129" t="s">
        <v>80</v>
      </c>
      <c r="H231" s="130"/>
      <c r="I231" s="130"/>
      <c r="J231" s="130"/>
      <c r="K231" s="130"/>
      <c r="L231" s="131"/>
      <c r="M231" s="84"/>
      <c r="N231" s="62"/>
      <c r="O231" s="62"/>
      <c r="P231" s="85"/>
      <c r="Q231" s="119"/>
      <c r="R231" s="120"/>
      <c r="S231" s="120"/>
      <c r="T231" s="121"/>
      <c r="U231" s="47"/>
      <c r="V231" s="48"/>
      <c r="W231" s="48"/>
      <c r="X231" s="48"/>
      <c r="Y231" s="49"/>
      <c r="Z231" s="32"/>
      <c r="AA231" s="2"/>
      <c r="AB231" s="2"/>
      <c r="AC231" s="2"/>
      <c r="AD231" s="15"/>
      <c r="AE231" s="50"/>
      <c r="AF231" s="132" t="s">
        <v>39</v>
      </c>
      <c r="AG231" s="132"/>
      <c r="AH231" s="132"/>
      <c r="AI231" s="133"/>
      <c r="AK231" s="42"/>
      <c r="AL231" s="42"/>
      <c r="AM231" s="15"/>
      <c r="AN231" s="134"/>
      <c r="AO231" s="135"/>
      <c r="AP231" s="135"/>
      <c r="AQ231" s="136"/>
      <c r="AR231" s="176"/>
      <c r="AS231" s="176"/>
      <c r="AT231" s="2"/>
    </row>
    <row r="232" spans="1:47" ht="14" hidden="1" customHeight="1" outlineLevel="1" x14ac:dyDescent="0.2">
      <c r="A232" s="2"/>
      <c r="B232" s="128"/>
      <c r="C232" s="140"/>
      <c r="D232" s="141"/>
      <c r="E232" s="51"/>
      <c r="F232" s="52"/>
      <c r="G232" s="142"/>
      <c r="H232" s="143"/>
      <c r="I232" s="143"/>
      <c r="J232" s="143"/>
      <c r="K232" s="143"/>
      <c r="L232" s="144"/>
      <c r="M232" s="32"/>
      <c r="N232" s="2" t="str">
        <f>IF(G232="","",DATEDIF(G232,$M$29,"m")+1)</f>
        <v/>
      </c>
      <c r="O232" s="2" t="s">
        <v>19</v>
      </c>
      <c r="P232" s="37"/>
      <c r="Q232" s="122"/>
      <c r="R232" s="123"/>
      <c r="S232" s="123"/>
      <c r="T232" s="124"/>
      <c r="U232" s="53" t="s">
        <v>21</v>
      </c>
      <c r="V232" s="54"/>
      <c r="W232" s="54"/>
      <c r="X232" s="54"/>
      <c r="Y232" s="55"/>
      <c r="Z232" s="41"/>
      <c r="AA232" s="42"/>
      <c r="AB232" s="42"/>
      <c r="AC232" s="42"/>
      <c r="AD232" s="15"/>
      <c r="AE232" s="32"/>
      <c r="AF232" s="148" t="str">
        <f>IF(AA228="","",ROUNDDOWN(AA228/2,0))</f>
        <v/>
      </c>
      <c r="AG232" s="148"/>
      <c r="AH232" s="148"/>
      <c r="AI232" s="15" t="s">
        <v>3</v>
      </c>
      <c r="AJ232" s="41"/>
      <c r="AK232" s="42"/>
      <c r="AL232" s="42"/>
      <c r="AM232" s="15"/>
      <c r="AN232" s="134"/>
      <c r="AO232" s="135"/>
      <c r="AP232" s="135"/>
      <c r="AQ232" s="136"/>
      <c r="AR232" s="176"/>
      <c r="AS232" s="176"/>
      <c r="AT232" s="2"/>
    </row>
    <row r="233" spans="1:47" ht="15.75" hidden="1" customHeight="1" outlineLevel="1" x14ac:dyDescent="0.2">
      <c r="A233" s="2"/>
      <c r="B233" s="128"/>
      <c r="C233" s="149" t="s">
        <v>20</v>
      </c>
      <c r="D233" s="150"/>
      <c r="E233" s="151"/>
      <c r="F233" s="152"/>
      <c r="G233" s="142"/>
      <c r="H233" s="143"/>
      <c r="I233" s="143"/>
      <c r="J233" s="143"/>
      <c r="K233" s="143"/>
      <c r="L233" s="144"/>
      <c r="M233" s="57" t="str">
        <f>IF(G232="","",IF($X$19="✔","（翌月払いのため",""))</f>
        <v/>
      </c>
      <c r="N233" s="2"/>
      <c r="O233" s="2"/>
      <c r="P233" s="37"/>
      <c r="Q233" s="122"/>
      <c r="R233" s="123"/>
      <c r="S233" s="123"/>
      <c r="T233" s="124"/>
      <c r="U233" s="153"/>
      <c r="V233" s="154"/>
      <c r="W233" s="154"/>
      <c r="X233" s="154"/>
      <c r="Y233" s="155"/>
      <c r="Z233" s="41"/>
      <c r="AA233" s="42"/>
      <c r="AB233" s="42"/>
      <c r="AC233" s="42"/>
      <c r="AD233" s="15"/>
      <c r="AE233" s="32"/>
      <c r="AF233" s="56"/>
      <c r="AG233" s="57"/>
      <c r="AH233" s="57"/>
      <c r="AI233" s="15"/>
      <c r="AJ233" s="41"/>
      <c r="AK233" s="42"/>
      <c r="AL233" s="42"/>
      <c r="AM233" s="15"/>
      <c r="AN233" s="134"/>
      <c r="AO233" s="135"/>
      <c r="AP233" s="135"/>
      <c r="AQ233" s="136"/>
      <c r="AR233" s="176"/>
      <c r="AS233" s="176"/>
      <c r="AT233" s="2"/>
    </row>
    <row r="234" spans="1:47" ht="15.75" hidden="1" customHeight="1" outlineLevel="1" x14ac:dyDescent="0.2">
      <c r="A234" s="2"/>
      <c r="B234" s="128"/>
      <c r="C234" s="159" t="s">
        <v>23</v>
      </c>
      <c r="D234" s="160"/>
      <c r="E234" s="161" t="s">
        <v>17</v>
      </c>
      <c r="F234" s="162"/>
      <c r="G234" s="145"/>
      <c r="H234" s="146"/>
      <c r="I234" s="146"/>
      <c r="J234" s="146"/>
      <c r="K234" s="146"/>
      <c r="L234" s="147"/>
      <c r="M234" s="86"/>
      <c r="N234" s="87" t="str">
        <f>IF(G232="","",IF($X$19="✔",N232-1,""))</f>
        <v/>
      </c>
      <c r="O234" s="43" t="str">
        <f>IF(G232="","",IF($X$19="✔","か月）",""))</f>
        <v/>
      </c>
      <c r="P234" s="44"/>
      <c r="Q234" s="125"/>
      <c r="R234" s="126"/>
      <c r="S234" s="126"/>
      <c r="T234" s="127"/>
      <c r="U234" s="156"/>
      <c r="V234" s="157"/>
      <c r="W234" s="157"/>
      <c r="X234" s="157"/>
      <c r="Y234" s="158"/>
      <c r="Z234" s="58"/>
      <c r="AA234" s="59"/>
      <c r="AB234" s="59"/>
      <c r="AC234" s="59"/>
      <c r="AD234" s="13"/>
      <c r="AE234" s="21"/>
      <c r="AF234" s="12"/>
      <c r="AG234" s="12"/>
      <c r="AH234" s="12"/>
      <c r="AI234" s="13"/>
      <c r="AJ234" s="58"/>
      <c r="AK234" s="59"/>
      <c r="AL234" s="59"/>
      <c r="AM234" s="13"/>
      <c r="AN234" s="137"/>
      <c r="AO234" s="138"/>
      <c r="AP234" s="138"/>
      <c r="AQ234" s="139"/>
      <c r="AR234" s="176"/>
      <c r="AS234" s="176"/>
      <c r="AT234" s="2"/>
    </row>
    <row r="235" spans="1:47" ht="14.25" customHeight="1" collapsed="1" x14ac:dyDescent="0.2">
      <c r="A235" s="2"/>
      <c r="B235" s="106" t="s">
        <v>2</v>
      </c>
      <c r="C235" s="107"/>
      <c r="D235" s="107"/>
      <c r="E235" s="107"/>
      <c r="F235" s="108"/>
      <c r="G235" s="188"/>
      <c r="H235" s="189"/>
      <c r="I235" s="189"/>
      <c r="J235" s="189"/>
      <c r="K235" s="189"/>
      <c r="L235" s="190"/>
      <c r="M235" s="188"/>
      <c r="N235" s="189"/>
      <c r="O235" s="189"/>
      <c r="P235" s="190"/>
      <c r="Q235" s="188"/>
      <c r="R235" s="189"/>
      <c r="S235" s="189"/>
      <c r="T235" s="190"/>
      <c r="U235" s="264">
        <f>IF(V36="","",SUM(V36,V44,V52,V60,V68,V76,V84,V92,V100,V108,V116,V124,V132,V140,V148,V156,V164,V172,V180,V188,V196,V204,V212,V220,V228))</f>
        <v>96000</v>
      </c>
      <c r="V235" s="265"/>
      <c r="W235" s="265"/>
      <c r="X235" s="265"/>
      <c r="Y235" s="108" t="s">
        <v>3</v>
      </c>
      <c r="Z235" s="264">
        <f>IF(AA36="","",SUM(AA36,AA44,AA52,AA60,AA68,AA76,AA84,AA92,AA100,AA108,AA116,AA124,AA132,AA140,AA148,AA156,AA164,AA172,AA180,AA188,AA196,AA204,AA212,AA220,AA228))</f>
        <v>96000</v>
      </c>
      <c r="AA235" s="265"/>
      <c r="AB235" s="265"/>
      <c r="AC235" s="265"/>
      <c r="AD235" s="108" t="s">
        <v>3</v>
      </c>
      <c r="AE235" s="268"/>
      <c r="AF235" s="269"/>
      <c r="AG235" s="269"/>
      <c r="AH235" s="269"/>
      <c r="AI235" s="270"/>
      <c r="AJ235" s="351">
        <f>IF(AK38="","",SUM(AK38,AK46,AK54,AK62,AK70,AK78,AK86,AK94,AK102,AK110,AK118,AK126,AK134,AK142,AK150,AK158,AK166,AK174,AK182,AK190,AK198,AK206,AK214,AK222,AK230))</f>
        <v>48000</v>
      </c>
      <c r="AK235" s="352"/>
      <c r="AL235" s="352"/>
      <c r="AM235" s="355" t="s">
        <v>3</v>
      </c>
      <c r="AN235" s="188"/>
      <c r="AO235" s="189"/>
      <c r="AP235" s="189"/>
      <c r="AQ235" s="190"/>
      <c r="AR235" s="27"/>
      <c r="AS235" s="27"/>
      <c r="AT235" s="2"/>
    </row>
    <row r="236" spans="1:47" ht="14.25" customHeight="1" x14ac:dyDescent="0.2">
      <c r="A236" s="2"/>
      <c r="B236" s="194"/>
      <c r="C236" s="195"/>
      <c r="D236" s="195"/>
      <c r="E236" s="195"/>
      <c r="F236" s="196"/>
      <c r="G236" s="191"/>
      <c r="H236" s="192"/>
      <c r="I236" s="192"/>
      <c r="J236" s="192"/>
      <c r="K236" s="192"/>
      <c r="L236" s="193"/>
      <c r="M236" s="191"/>
      <c r="N236" s="192"/>
      <c r="O236" s="192"/>
      <c r="P236" s="193"/>
      <c r="Q236" s="191"/>
      <c r="R236" s="192"/>
      <c r="S236" s="192"/>
      <c r="T236" s="193"/>
      <c r="U236" s="266"/>
      <c r="V236" s="267"/>
      <c r="W236" s="267"/>
      <c r="X236" s="267"/>
      <c r="Y236" s="196"/>
      <c r="Z236" s="266"/>
      <c r="AA236" s="267"/>
      <c r="AB236" s="267"/>
      <c r="AC236" s="267"/>
      <c r="AD236" s="196"/>
      <c r="AE236" s="271"/>
      <c r="AF236" s="272"/>
      <c r="AG236" s="272"/>
      <c r="AH236" s="272"/>
      <c r="AI236" s="273"/>
      <c r="AJ236" s="353"/>
      <c r="AK236" s="354"/>
      <c r="AL236" s="354"/>
      <c r="AM236" s="356"/>
      <c r="AN236" s="191"/>
      <c r="AO236" s="192"/>
      <c r="AP236" s="192"/>
      <c r="AQ236" s="193"/>
      <c r="AR236" s="27"/>
      <c r="AS236" s="27"/>
      <c r="AT236" s="2"/>
    </row>
    <row r="237" spans="1:47" ht="21" customHeight="1" x14ac:dyDescent="0.2">
      <c r="A237" s="2"/>
      <c r="B237" s="60" t="s">
        <v>59</v>
      </c>
      <c r="C237" s="27"/>
      <c r="D237" s="27"/>
      <c r="E237" s="27"/>
      <c r="F237" s="27"/>
      <c r="G237" s="27"/>
      <c r="H237" s="27"/>
      <c r="I237" s="27"/>
      <c r="J237" s="27"/>
      <c r="K237" s="27"/>
      <c r="L237" s="29"/>
      <c r="M237" s="2"/>
      <c r="N237" s="2"/>
      <c r="O237" s="2"/>
      <c r="P237" s="2"/>
      <c r="Q237" s="61"/>
      <c r="R237" s="29"/>
      <c r="S237" s="27"/>
      <c r="T237" s="27"/>
      <c r="U237" s="27"/>
      <c r="V237" s="27"/>
      <c r="W237" s="27"/>
      <c r="X237" s="27"/>
      <c r="Y237" s="27"/>
      <c r="Z237" s="27"/>
      <c r="AA237" s="27"/>
      <c r="AB237" s="27"/>
      <c r="AC237" s="27"/>
      <c r="AD237" s="27"/>
      <c r="AE237" s="27"/>
      <c r="AF237" s="27"/>
      <c r="AG237" s="27"/>
      <c r="AH237" s="27"/>
      <c r="AI237" s="27"/>
      <c r="AJ237" s="2"/>
      <c r="AK237" s="2"/>
      <c r="AL237" s="2"/>
      <c r="AM237" s="2"/>
      <c r="AN237" s="27"/>
      <c r="AO237" s="27"/>
      <c r="AP237" s="27"/>
      <c r="AQ237" s="27"/>
      <c r="AR237" s="27"/>
      <c r="AS237" s="27"/>
      <c r="AT237" s="2"/>
    </row>
    <row r="238" spans="1:47" ht="15" customHeight="1" x14ac:dyDescent="0.2">
      <c r="A238" s="2"/>
      <c r="B238" s="349" t="s">
        <v>66</v>
      </c>
      <c r="C238" s="349"/>
      <c r="D238" s="349"/>
      <c r="E238" s="349"/>
      <c r="F238" s="349"/>
      <c r="G238" s="349"/>
      <c r="H238" s="349"/>
      <c r="I238" s="349"/>
      <c r="J238" s="349"/>
      <c r="K238" s="349"/>
      <c r="L238" s="349"/>
      <c r="M238" s="349"/>
      <c r="N238" s="349"/>
      <c r="O238" s="349"/>
      <c r="P238" s="349"/>
      <c r="Q238" s="349"/>
      <c r="R238" s="349"/>
      <c r="S238" s="349"/>
      <c r="T238" s="349"/>
      <c r="U238" s="349"/>
      <c r="V238" s="349"/>
      <c r="W238" s="349"/>
      <c r="X238" s="349"/>
      <c r="Y238" s="349"/>
      <c r="Z238" s="349"/>
      <c r="AA238" s="349"/>
      <c r="AB238" s="349"/>
      <c r="AC238" s="349"/>
      <c r="AD238" s="349"/>
      <c r="AE238" s="349"/>
      <c r="AF238" s="349"/>
      <c r="AG238" s="349"/>
      <c r="AH238" s="349"/>
      <c r="AI238" s="349"/>
      <c r="AJ238" s="349"/>
      <c r="AK238" s="349"/>
      <c r="AL238" s="349"/>
      <c r="AM238" s="349"/>
      <c r="AN238" s="62"/>
      <c r="AO238" s="62"/>
      <c r="AP238" s="62"/>
      <c r="AQ238" s="62"/>
      <c r="AR238" s="62"/>
      <c r="AS238" s="62"/>
      <c r="AT238" s="2"/>
    </row>
    <row r="239" spans="1:47" ht="15" customHeight="1" x14ac:dyDescent="0.2">
      <c r="A239" s="2"/>
      <c r="B239" s="187" t="s">
        <v>67</v>
      </c>
      <c r="C239" s="187"/>
      <c r="D239" s="187"/>
      <c r="E239" s="187"/>
      <c r="F239" s="187"/>
      <c r="G239" s="187"/>
      <c r="H239" s="187"/>
      <c r="I239" s="187"/>
      <c r="J239" s="187"/>
      <c r="K239" s="187"/>
      <c r="L239" s="187"/>
      <c r="M239" s="187"/>
      <c r="N239" s="187"/>
      <c r="O239" s="187"/>
      <c r="P239" s="187"/>
      <c r="Q239" s="187"/>
      <c r="R239" s="187"/>
      <c r="S239" s="187"/>
      <c r="T239" s="187"/>
      <c r="U239" s="187"/>
      <c r="V239" s="187"/>
      <c r="W239" s="187"/>
      <c r="X239" s="187"/>
      <c r="Y239" s="187"/>
      <c r="Z239" s="187"/>
      <c r="AA239" s="187"/>
      <c r="AB239" s="187"/>
      <c r="AC239" s="187"/>
      <c r="AD239" s="187"/>
      <c r="AE239" s="187"/>
      <c r="AF239" s="187"/>
      <c r="AG239" s="187"/>
      <c r="AH239" s="187"/>
      <c r="AI239" s="187"/>
      <c r="AJ239" s="187"/>
      <c r="AK239" s="187"/>
      <c r="AL239" s="187"/>
      <c r="AM239" s="187"/>
      <c r="AN239" s="62"/>
      <c r="AO239" s="62"/>
      <c r="AP239" s="62"/>
      <c r="AQ239" s="62"/>
      <c r="AR239" s="62"/>
      <c r="AS239" s="62"/>
      <c r="AT239" s="2"/>
    </row>
    <row r="240" spans="1:47" ht="15" customHeight="1" x14ac:dyDescent="0.2">
      <c r="A240" s="2"/>
      <c r="B240" s="187" t="s">
        <v>68</v>
      </c>
      <c r="C240" s="187"/>
      <c r="D240" s="187"/>
      <c r="E240" s="187"/>
      <c r="F240" s="187"/>
      <c r="G240" s="187"/>
      <c r="H240" s="187"/>
      <c r="I240" s="187"/>
      <c r="J240" s="187"/>
      <c r="K240" s="187"/>
      <c r="L240" s="187"/>
      <c r="M240" s="187"/>
      <c r="N240" s="187"/>
      <c r="O240" s="187"/>
      <c r="P240" s="187"/>
      <c r="Q240" s="187"/>
      <c r="R240" s="187"/>
      <c r="S240" s="187"/>
      <c r="T240" s="187"/>
      <c r="U240" s="187"/>
      <c r="V240" s="187"/>
      <c r="W240" s="187"/>
      <c r="X240" s="187"/>
      <c r="Y240" s="187"/>
      <c r="Z240" s="187"/>
      <c r="AA240" s="187"/>
      <c r="AB240" s="187"/>
      <c r="AC240" s="187"/>
      <c r="AD240" s="187"/>
      <c r="AE240" s="187"/>
      <c r="AF240" s="187"/>
      <c r="AG240" s="187"/>
      <c r="AH240" s="187"/>
      <c r="AI240" s="187"/>
      <c r="AJ240" s="187"/>
      <c r="AK240" s="187"/>
      <c r="AL240" s="187"/>
      <c r="AM240" s="187"/>
      <c r="AN240" s="62"/>
      <c r="AO240" s="62"/>
      <c r="AP240" s="62"/>
      <c r="AQ240" s="62"/>
      <c r="AR240" s="62"/>
      <c r="AS240" s="62"/>
      <c r="AT240" s="2"/>
    </row>
  </sheetData>
  <mergeCells count="986">
    <mergeCell ref="B5:M7"/>
    <mergeCell ref="N5:AQ7"/>
    <mergeCell ref="B8:M13"/>
    <mergeCell ref="P10:Q10"/>
    <mergeCell ref="Y10:AP10"/>
    <mergeCell ref="O11:AP11"/>
    <mergeCell ref="P12:Q12"/>
    <mergeCell ref="O18:R18"/>
    <mergeCell ref="S18:X18"/>
    <mergeCell ref="O19:R19"/>
    <mergeCell ref="S19:U19"/>
    <mergeCell ref="V19:W19"/>
    <mergeCell ref="Y19:AA20"/>
    <mergeCell ref="B16:G16"/>
    <mergeCell ref="H16:N16"/>
    <mergeCell ref="O16:X16"/>
    <mergeCell ref="Y16:AQ16"/>
    <mergeCell ref="B17:G20"/>
    <mergeCell ref="H17:N20"/>
    <mergeCell ref="O17:R17"/>
    <mergeCell ref="S17:X17"/>
    <mergeCell ref="Y17:AA18"/>
    <mergeCell ref="AB17:AQ18"/>
    <mergeCell ref="AR30:AR34"/>
    <mergeCell ref="AS30:AS34"/>
    <mergeCell ref="V31:AC31"/>
    <mergeCell ref="AB19:AQ20"/>
    <mergeCell ref="O20:R20"/>
    <mergeCell ref="S20:X20"/>
    <mergeCell ref="F29:K29"/>
    <mergeCell ref="M29:Q29"/>
    <mergeCell ref="B30:B34"/>
    <mergeCell ref="C30:F34"/>
    <mergeCell ref="G30:L34"/>
    <mergeCell ref="M30:P32"/>
    <mergeCell ref="Q30:T32"/>
    <mergeCell ref="M33:P34"/>
    <mergeCell ref="Q33:T34"/>
    <mergeCell ref="U33:Y34"/>
    <mergeCell ref="Z33:AD34"/>
    <mergeCell ref="AJ33:AM34"/>
    <mergeCell ref="AN33:AQ34"/>
    <mergeCell ref="U30:AD30"/>
    <mergeCell ref="AE30:AI34"/>
    <mergeCell ref="AN30:AQ32"/>
    <mergeCell ref="AS35:AS42"/>
    <mergeCell ref="G36:L38"/>
    <mergeCell ref="M36:P36"/>
    <mergeCell ref="V36:X36"/>
    <mergeCell ref="AA36:AC36"/>
    <mergeCell ref="M37:P37"/>
    <mergeCell ref="V37:W37"/>
    <mergeCell ref="X37:Y37"/>
    <mergeCell ref="B35:B42"/>
    <mergeCell ref="C35:F38"/>
    <mergeCell ref="G35:L35"/>
    <mergeCell ref="M35:P35"/>
    <mergeCell ref="Q35:T38"/>
    <mergeCell ref="U35:Y35"/>
    <mergeCell ref="AA37:AB37"/>
    <mergeCell ref="AC37:AD37"/>
    <mergeCell ref="AF37:AH37"/>
    <mergeCell ref="M38:P38"/>
    <mergeCell ref="X38:Y38"/>
    <mergeCell ref="AC38:AD38"/>
    <mergeCell ref="AE38:AI38"/>
    <mergeCell ref="AN35:AQ38"/>
    <mergeCell ref="AR35:AR42"/>
    <mergeCell ref="AN39:AQ42"/>
    <mergeCell ref="C40:D40"/>
    <mergeCell ref="G40:L42"/>
    <mergeCell ref="AF40:AH40"/>
    <mergeCell ref="C41:F41"/>
    <mergeCell ref="U41:Y42"/>
    <mergeCell ref="C42:D42"/>
    <mergeCell ref="E42:F42"/>
    <mergeCell ref="AK38:AL38"/>
    <mergeCell ref="C39:D39"/>
    <mergeCell ref="E39:F39"/>
    <mergeCell ref="G39:L39"/>
    <mergeCell ref="Q39:T42"/>
    <mergeCell ref="AF39:AI39"/>
    <mergeCell ref="AS43:AS50"/>
    <mergeCell ref="G44:L46"/>
    <mergeCell ref="M44:P44"/>
    <mergeCell ref="V44:X44"/>
    <mergeCell ref="AA44:AC44"/>
    <mergeCell ref="M45:P45"/>
    <mergeCell ref="V45:W45"/>
    <mergeCell ref="X45:Y45"/>
    <mergeCell ref="B43:B50"/>
    <mergeCell ref="C43:F46"/>
    <mergeCell ref="G43:L43"/>
    <mergeCell ref="M43:P43"/>
    <mergeCell ref="Q43:T46"/>
    <mergeCell ref="U43:Y43"/>
    <mergeCell ref="AA45:AB45"/>
    <mergeCell ref="AC45:AD45"/>
    <mergeCell ref="AF45:AH45"/>
    <mergeCell ref="M46:P46"/>
    <mergeCell ref="X46:Y46"/>
    <mergeCell ref="AC46:AD46"/>
    <mergeCell ref="AE46:AI46"/>
    <mergeCell ref="AN43:AQ46"/>
    <mergeCell ref="AR43:AR50"/>
    <mergeCell ref="AN47:AQ50"/>
    <mergeCell ref="C48:D48"/>
    <mergeCell ref="G48:L50"/>
    <mergeCell ref="AF48:AH48"/>
    <mergeCell ref="C49:F49"/>
    <mergeCell ref="U49:Y50"/>
    <mergeCell ref="C50:D50"/>
    <mergeCell ref="E50:F50"/>
    <mergeCell ref="AK46:AL46"/>
    <mergeCell ref="C47:D47"/>
    <mergeCell ref="E47:F47"/>
    <mergeCell ref="G47:L47"/>
    <mergeCell ref="Q47:T50"/>
    <mergeCell ref="AF47:AI47"/>
    <mergeCell ref="AS51:AS58"/>
    <mergeCell ref="G52:L54"/>
    <mergeCell ref="M52:P52"/>
    <mergeCell ref="V52:X52"/>
    <mergeCell ref="AA52:AC52"/>
    <mergeCell ref="M53:P53"/>
    <mergeCell ref="V53:W53"/>
    <mergeCell ref="X53:Y53"/>
    <mergeCell ref="B51:B58"/>
    <mergeCell ref="C51:F54"/>
    <mergeCell ref="G51:L51"/>
    <mergeCell ref="M51:P51"/>
    <mergeCell ref="Q51:T54"/>
    <mergeCell ref="U51:Y51"/>
    <mergeCell ref="AA53:AB53"/>
    <mergeCell ref="AC53:AD53"/>
    <mergeCell ref="AF53:AH53"/>
    <mergeCell ref="M54:P54"/>
    <mergeCell ref="X54:Y54"/>
    <mergeCell ref="AC54:AD54"/>
    <mergeCell ref="AE54:AI54"/>
    <mergeCell ref="AN51:AQ54"/>
    <mergeCell ref="AR51:AR58"/>
    <mergeCell ref="AN55:AQ58"/>
    <mergeCell ref="C56:D56"/>
    <mergeCell ref="G56:L58"/>
    <mergeCell ref="AF56:AH56"/>
    <mergeCell ref="C57:F57"/>
    <mergeCell ref="U57:Y58"/>
    <mergeCell ref="C58:D58"/>
    <mergeCell ref="E58:F58"/>
    <mergeCell ref="AK54:AL54"/>
    <mergeCell ref="C55:D55"/>
    <mergeCell ref="E55:F55"/>
    <mergeCell ref="G55:L55"/>
    <mergeCell ref="Q55:T58"/>
    <mergeCell ref="AF55:AI55"/>
    <mergeCell ref="AS59:AS66"/>
    <mergeCell ref="G60:L62"/>
    <mergeCell ref="M60:P60"/>
    <mergeCell ref="V60:X60"/>
    <mergeCell ref="AA60:AC60"/>
    <mergeCell ref="M61:P61"/>
    <mergeCell ref="V61:W61"/>
    <mergeCell ref="X61:Y61"/>
    <mergeCell ref="B59:B66"/>
    <mergeCell ref="C59:F62"/>
    <mergeCell ref="G59:L59"/>
    <mergeCell ref="M59:P59"/>
    <mergeCell ref="Q59:T62"/>
    <mergeCell ref="U59:Y59"/>
    <mergeCell ref="AA61:AB61"/>
    <mergeCell ref="AC61:AD61"/>
    <mergeCell ref="AF61:AH61"/>
    <mergeCell ref="M62:P62"/>
    <mergeCell ref="X62:Y62"/>
    <mergeCell ref="AC62:AD62"/>
    <mergeCell ref="AE62:AI62"/>
    <mergeCell ref="AN59:AQ62"/>
    <mergeCell ref="AR59:AR66"/>
    <mergeCell ref="AN63:AQ66"/>
    <mergeCell ref="C64:D64"/>
    <mergeCell ref="G64:L66"/>
    <mergeCell ref="AF64:AH64"/>
    <mergeCell ref="C65:F65"/>
    <mergeCell ref="U65:Y66"/>
    <mergeCell ref="C66:D66"/>
    <mergeCell ref="E66:F66"/>
    <mergeCell ref="AK62:AL62"/>
    <mergeCell ref="C63:D63"/>
    <mergeCell ref="E63:F63"/>
    <mergeCell ref="G63:L63"/>
    <mergeCell ref="Q63:T66"/>
    <mergeCell ref="AF63:AI63"/>
    <mergeCell ref="AS67:AS74"/>
    <mergeCell ref="G68:L70"/>
    <mergeCell ref="M68:P68"/>
    <mergeCell ref="V68:X68"/>
    <mergeCell ref="AA68:AC68"/>
    <mergeCell ref="M69:P69"/>
    <mergeCell ref="V69:W69"/>
    <mergeCell ref="X69:Y69"/>
    <mergeCell ref="B67:B74"/>
    <mergeCell ref="C67:F70"/>
    <mergeCell ref="G67:L67"/>
    <mergeCell ref="M67:P67"/>
    <mergeCell ref="Q67:T70"/>
    <mergeCell ref="U67:Y67"/>
    <mergeCell ref="AA69:AB69"/>
    <mergeCell ref="AC69:AD69"/>
    <mergeCell ref="AF69:AH69"/>
    <mergeCell ref="M70:P70"/>
    <mergeCell ref="X70:Y70"/>
    <mergeCell ref="AC70:AD70"/>
    <mergeCell ref="AE70:AI70"/>
    <mergeCell ref="AN67:AQ70"/>
    <mergeCell ref="AR67:AR74"/>
    <mergeCell ref="AN71:AQ74"/>
    <mergeCell ref="C72:D72"/>
    <mergeCell ref="G72:L74"/>
    <mergeCell ref="AF72:AH72"/>
    <mergeCell ref="C73:F73"/>
    <mergeCell ref="U73:Y74"/>
    <mergeCell ref="C74:D74"/>
    <mergeCell ref="E74:F74"/>
    <mergeCell ref="AK70:AL70"/>
    <mergeCell ref="C71:D71"/>
    <mergeCell ref="E71:F71"/>
    <mergeCell ref="G71:L71"/>
    <mergeCell ref="Q71:T74"/>
    <mergeCell ref="AF71:AI71"/>
    <mergeCell ref="AS75:AS82"/>
    <mergeCell ref="G76:L78"/>
    <mergeCell ref="M76:P76"/>
    <mergeCell ref="V76:X76"/>
    <mergeCell ref="AA76:AC76"/>
    <mergeCell ref="M77:P77"/>
    <mergeCell ref="V77:W77"/>
    <mergeCell ref="X77:Y77"/>
    <mergeCell ref="B75:B82"/>
    <mergeCell ref="C75:F78"/>
    <mergeCell ref="G75:L75"/>
    <mergeCell ref="M75:P75"/>
    <mergeCell ref="Q75:T78"/>
    <mergeCell ref="U75:Y75"/>
    <mergeCell ref="AA77:AB77"/>
    <mergeCell ref="AC77:AD77"/>
    <mergeCell ref="AF77:AH77"/>
    <mergeCell ref="M78:P78"/>
    <mergeCell ref="X78:Y78"/>
    <mergeCell ref="AC78:AD78"/>
    <mergeCell ref="AE78:AI78"/>
    <mergeCell ref="AN75:AQ78"/>
    <mergeCell ref="AR75:AR82"/>
    <mergeCell ref="AN79:AQ82"/>
    <mergeCell ref="C80:D80"/>
    <mergeCell ref="G80:L82"/>
    <mergeCell ref="AF80:AH80"/>
    <mergeCell ref="C81:F81"/>
    <mergeCell ref="U81:Y82"/>
    <mergeCell ref="C82:D82"/>
    <mergeCell ref="E82:F82"/>
    <mergeCell ref="AK78:AL78"/>
    <mergeCell ref="C79:D79"/>
    <mergeCell ref="E79:F79"/>
    <mergeCell ref="G79:L79"/>
    <mergeCell ref="Q79:T82"/>
    <mergeCell ref="AF79:AI79"/>
    <mergeCell ref="AS83:AS90"/>
    <mergeCell ref="G84:L86"/>
    <mergeCell ref="M84:P84"/>
    <mergeCell ref="V84:X84"/>
    <mergeCell ref="AA84:AC84"/>
    <mergeCell ref="M85:P85"/>
    <mergeCell ref="V85:W85"/>
    <mergeCell ref="X85:Y85"/>
    <mergeCell ref="B83:B90"/>
    <mergeCell ref="C83:F86"/>
    <mergeCell ref="G83:L83"/>
    <mergeCell ref="M83:P83"/>
    <mergeCell ref="Q83:T86"/>
    <mergeCell ref="U83:Y83"/>
    <mergeCell ref="AA85:AB85"/>
    <mergeCell ref="AC85:AD85"/>
    <mergeCell ref="AF85:AH85"/>
    <mergeCell ref="M86:P86"/>
    <mergeCell ref="X86:Y86"/>
    <mergeCell ref="AC86:AD86"/>
    <mergeCell ref="AE86:AI86"/>
    <mergeCell ref="AN83:AQ86"/>
    <mergeCell ref="AR83:AR90"/>
    <mergeCell ref="AN87:AQ90"/>
    <mergeCell ref="C88:D88"/>
    <mergeCell ref="G88:L90"/>
    <mergeCell ref="AF88:AH88"/>
    <mergeCell ref="C89:F89"/>
    <mergeCell ref="U89:Y90"/>
    <mergeCell ref="C90:D90"/>
    <mergeCell ref="E90:F90"/>
    <mergeCell ref="AK86:AL86"/>
    <mergeCell ref="C87:D87"/>
    <mergeCell ref="E87:F87"/>
    <mergeCell ref="G87:L87"/>
    <mergeCell ref="Q87:T90"/>
    <mergeCell ref="AF87:AI87"/>
    <mergeCell ref="AS91:AS98"/>
    <mergeCell ref="G92:L94"/>
    <mergeCell ref="M92:P92"/>
    <mergeCell ref="V92:X92"/>
    <mergeCell ref="AA92:AC92"/>
    <mergeCell ref="M93:P93"/>
    <mergeCell ref="V93:W93"/>
    <mergeCell ref="X93:Y93"/>
    <mergeCell ref="B91:B98"/>
    <mergeCell ref="C91:F94"/>
    <mergeCell ref="G91:L91"/>
    <mergeCell ref="M91:P91"/>
    <mergeCell ref="Q91:T94"/>
    <mergeCell ref="U91:Y91"/>
    <mergeCell ref="AA93:AB93"/>
    <mergeCell ref="AC93:AD93"/>
    <mergeCell ref="AF93:AH93"/>
    <mergeCell ref="M94:P94"/>
    <mergeCell ref="X94:Y94"/>
    <mergeCell ref="AC94:AD94"/>
    <mergeCell ref="AE94:AI94"/>
    <mergeCell ref="AN91:AQ94"/>
    <mergeCell ref="AR91:AR98"/>
    <mergeCell ref="AN95:AQ98"/>
    <mergeCell ref="C96:D96"/>
    <mergeCell ref="G96:L98"/>
    <mergeCell ref="AF96:AH96"/>
    <mergeCell ref="C97:F97"/>
    <mergeCell ref="U97:Y98"/>
    <mergeCell ref="C98:D98"/>
    <mergeCell ref="E98:F98"/>
    <mergeCell ref="AK94:AL94"/>
    <mergeCell ref="C95:D95"/>
    <mergeCell ref="E95:F95"/>
    <mergeCell ref="G95:L95"/>
    <mergeCell ref="Q95:T98"/>
    <mergeCell ref="AF95:AI95"/>
    <mergeCell ref="AS99:AS106"/>
    <mergeCell ref="G100:L102"/>
    <mergeCell ref="M100:P100"/>
    <mergeCell ref="V100:X100"/>
    <mergeCell ref="AA100:AC100"/>
    <mergeCell ref="M101:P101"/>
    <mergeCell ref="V101:W101"/>
    <mergeCell ref="X101:Y101"/>
    <mergeCell ref="B99:B106"/>
    <mergeCell ref="C99:F102"/>
    <mergeCell ref="G99:L99"/>
    <mergeCell ref="M99:P99"/>
    <mergeCell ref="Q99:T102"/>
    <mergeCell ref="U99:Y99"/>
    <mergeCell ref="AA101:AB101"/>
    <mergeCell ref="AC101:AD101"/>
    <mergeCell ref="AF101:AH101"/>
    <mergeCell ref="M102:P102"/>
    <mergeCell ref="X102:Y102"/>
    <mergeCell ref="AC102:AD102"/>
    <mergeCell ref="AE102:AI102"/>
    <mergeCell ref="AN99:AQ102"/>
    <mergeCell ref="AR99:AR106"/>
    <mergeCell ref="AN103:AQ106"/>
    <mergeCell ref="C104:D104"/>
    <mergeCell ref="G104:L106"/>
    <mergeCell ref="AF104:AH104"/>
    <mergeCell ref="C105:F105"/>
    <mergeCell ref="U105:Y106"/>
    <mergeCell ref="C106:D106"/>
    <mergeCell ref="E106:F106"/>
    <mergeCell ref="AK102:AL102"/>
    <mergeCell ref="C103:D103"/>
    <mergeCell ref="E103:F103"/>
    <mergeCell ref="G103:L103"/>
    <mergeCell ref="Q103:T106"/>
    <mergeCell ref="AF103:AI103"/>
    <mergeCell ref="AS107:AS114"/>
    <mergeCell ref="G108:L110"/>
    <mergeCell ref="M108:P108"/>
    <mergeCell ref="V108:X108"/>
    <mergeCell ref="AA108:AC108"/>
    <mergeCell ref="M109:P109"/>
    <mergeCell ref="V109:W109"/>
    <mergeCell ref="X109:Y109"/>
    <mergeCell ref="B107:B114"/>
    <mergeCell ref="C107:F110"/>
    <mergeCell ref="G107:L107"/>
    <mergeCell ref="M107:P107"/>
    <mergeCell ref="Q107:T110"/>
    <mergeCell ref="U107:Y107"/>
    <mergeCell ref="AA109:AB109"/>
    <mergeCell ref="AC109:AD109"/>
    <mergeCell ref="AF109:AH109"/>
    <mergeCell ref="M110:P110"/>
    <mergeCell ref="X110:Y110"/>
    <mergeCell ref="AC110:AD110"/>
    <mergeCell ref="AE110:AI110"/>
    <mergeCell ref="AN107:AQ110"/>
    <mergeCell ref="AR107:AR114"/>
    <mergeCell ref="AN111:AQ114"/>
    <mergeCell ref="C112:D112"/>
    <mergeCell ref="G112:L114"/>
    <mergeCell ref="AF112:AH112"/>
    <mergeCell ref="C113:F113"/>
    <mergeCell ref="U113:Y114"/>
    <mergeCell ref="C114:D114"/>
    <mergeCell ref="E114:F114"/>
    <mergeCell ref="AK110:AL110"/>
    <mergeCell ref="C111:D111"/>
    <mergeCell ref="E111:F111"/>
    <mergeCell ref="G111:L111"/>
    <mergeCell ref="Q111:T114"/>
    <mergeCell ref="AF111:AI111"/>
    <mergeCell ref="AS115:AS122"/>
    <mergeCell ref="G116:L118"/>
    <mergeCell ref="M116:P116"/>
    <mergeCell ref="V116:X116"/>
    <mergeCell ref="AA116:AC116"/>
    <mergeCell ref="M117:P117"/>
    <mergeCell ref="V117:W117"/>
    <mergeCell ref="X117:Y117"/>
    <mergeCell ref="B115:B122"/>
    <mergeCell ref="C115:F118"/>
    <mergeCell ref="G115:L115"/>
    <mergeCell ref="M115:P115"/>
    <mergeCell ref="Q115:T118"/>
    <mergeCell ref="U115:Y115"/>
    <mergeCell ref="AA117:AB117"/>
    <mergeCell ref="AC117:AD117"/>
    <mergeCell ref="AF117:AH117"/>
    <mergeCell ref="M118:P118"/>
    <mergeCell ref="X118:Y118"/>
    <mergeCell ref="AC118:AD118"/>
    <mergeCell ref="AE118:AI118"/>
    <mergeCell ref="AN115:AQ118"/>
    <mergeCell ref="AR115:AR122"/>
    <mergeCell ref="AN119:AQ122"/>
    <mergeCell ref="C120:D120"/>
    <mergeCell ref="G120:L122"/>
    <mergeCell ref="AF120:AH120"/>
    <mergeCell ref="C121:F121"/>
    <mergeCell ref="U121:Y122"/>
    <mergeCell ref="C122:D122"/>
    <mergeCell ref="E122:F122"/>
    <mergeCell ref="AK118:AL118"/>
    <mergeCell ref="C119:D119"/>
    <mergeCell ref="E119:F119"/>
    <mergeCell ref="G119:L119"/>
    <mergeCell ref="Q119:T122"/>
    <mergeCell ref="AF119:AI119"/>
    <mergeCell ref="AS123:AS130"/>
    <mergeCell ref="G124:L126"/>
    <mergeCell ref="M124:P124"/>
    <mergeCell ref="V124:X124"/>
    <mergeCell ref="AA124:AC124"/>
    <mergeCell ref="M125:P125"/>
    <mergeCell ref="V125:W125"/>
    <mergeCell ref="X125:Y125"/>
    <mergeCell ref="B123:B130"/>
    <mergeCell ref="C123:F126"/>
    <mergeCell ref="G123:L123"/>
    <mergeCell ref="M123:P123"/>
    <mergeCell ref="Q123:T126"/>
    <mergeCell ref="U123:Y123"/>
    <mergeCell ref="AA125:AB125"/>
    <mergeCell ref="AC125:AD125"/>
    <mergeCell ref="AF125:AH125"/>
    <mergeCell ref="M126:P126"/>
    <mergeCell ref="X126:Y126"/>
    <mergeCell ref="AC126:AD126"/>
    <mergeCell ref="AE126:AI126"/>
    <mergeCell ref="AN123:AQ126"/>
    <mergeCell ref="AR123:AR130"/>
    <mergeCell ref="AN127:AQ130"/>
    <mergeCell ref="C128:D128"/>
    <mergeCell ref="G128:L130"/>
    <mergeCell ref="AF128:AH128"/>
    <mergeCell ref="C129:F129"/>
    <mergeCell ref="U129:Y130"/>
    <mergeCell ref="C130:D130"/>
    <mergeCell ref="E130:F130"/>
    <mergeCell ref="AK126:AL126"/>
    <mergeCell ref="C127:D127"/>
    <mergeCell ref="E127:F127"/>
    <mergeCell ref="G127:L127"/>
    <mergeCell ref="Q127:T130"/>
    <mergeCell ref="AF127:AI127"/>
    <mergeCell ref="AS131:AS138"/>
    <mergeCell ref="G132:L134"/>
    <mergeCell ref="M132:P132"/>
    <mergeCell ref="V132:X132"/>
    <mergeCell ref="AA132:AC132"/>
    <mergeCell ref="M133:P133"/>
    <mergeCell ref="V133:W133"/>
    <mergeCell ref="X133:Y133"/>
    <mergeCell ref="B131:B138"/>
    <mergeCell ref="C131:F134"/>
    <mergeCell ref="G131:L131"/>
    <mergeCell ref="M131:P131"/>
    <mergeCell ref="Q131:T134"/>
    <mergeCell ref="U131:Y131"/>
    <mergeCell ref="AA133:AB133"/>
    <mergeCell ref="AC133:AD133"/>
    <mergeCell ref="AF133:AH133"/>
    <mergeCell ref="M134:P134"/>
    <mergeCell ref="X134:Y134"/>
    <mergeCell ref="AC134:AD134"/>
    <mergeCell ref="AE134:AI134"/>
    <mergeCell ref="AN131:AQ134"/>
    <mergeCell ref="AR131:AR138"/>
    <mergeCell ref="AN135:AQ138"/>
    <mergeCell ref="C136:D136"/>
    <mergeCell ref="G136:L138"/>
    <mergeCell ref="AF136:AH136"/>
    <mergeCell ref="C137:F137"/>
    <mergeCell ref="U137:Y138"/>
    <mergeCell ref="C138:D138"/>
    <mergeCell ref="E138:F138"/>
    <mergeCell ref="AK134:AL134"/>
    <mergeCell ref="C135:D135"/>
    <mergeCell ref="E135:F135"/>
    <mergeCell ref="G135:L135"/>
    <mergeCell ref="Q135:T138"/>
    <mergeCell ref="AF135:AI135"/>
    <mergeCell ref="AS139:AS146"/>
    <mergeCell ref="G140:L142"/>
    <mergeCell ref="M140:P140"/>
    <mergeCell ref="V140:X140"/>
    <mergeCell ref="AA140:AC140"/>
    <mergeCell ref="M141:P141"/>
    <mergeCell ref="V141:W141"/>
    <mergeCell ref="X141:Y141"/>
    <mergeCell ref="B139:B146"/>
    <mergeCell ref="C139:F142"/>
    <mergeCell ref="G139:L139"/>
    <mergeCell ref="M139:P139"/>
    <mergeCell ref="Q139:T142"/>
    <mergeCell ref="U139:Y139"/>
    <mergeCell ref="AA141:AB141"/>
    <mergeCell ref="AC141:AD141"/>
    <mergeCell ref="AF141:AH141"/>
    <mergeCell ref="M142:P142"/>
    <mergeCell ref="X142:Y142"/>
    <mergeCell ref="AC142:AD142"/>
    <mergeCell ref="AE142:AI142"/>
    <mergeCell ref="AN139:AQ142"/>
    <mergeCell ref="AR139:AR146"/>
    <mergeCell ref="AN143:AQ146"/>
    <mergeCell ref="C144:D144"/>
    <mergeCell ref="G144:L146"/>
    <mergeCell ref="AF144:AH144"/>
    <mergeCell ref="C145:F145"/>
    <mergeCell ref="U145:Y146"/>
    <mergeCell ref="C146:D146"/>
    <mergeCell ref="E146:F146"/>
    <mergeCell ref="AK142:AL142"/>
    <mergeCell ref="C143:D143"/>
    <mergeCell ref="E143:F143"/>
    <mergeCell ref="G143:L143"/>
    <mergeCell ref="Q143:T146"/>
    <mergeCell ref="AF143:AI143"/>
    <mergeCell ref="AS147:AS154"/>
    <mergeCell ref="G148:L150"/>
    <mergeCell ref="M148:P148"/>
    <mergeCell ref="V148:X148"/>
    <mergeCell ref="AA148:AC148"/>
    <mergeCell ref="M149:P149"/>
    <mergeCell ref="V149:W149"/>
    <mergeCell ref="X149:Y149"/>
    <mergeCell ref="B147:B154"/>
    <mergeCell ref="C147:F150"/>
    <mergeCell ref="G147:L147"/>
    <mergeCell ref="M147:P147"/>
    <mergeCell ref="Q147:T150"/>
    <mergeCell ref="U147:Y147"/>
    <mergeCell ref="AA149:AB149"/>
    <mergeCell ref="AC149:AD149"/>
    <mergeCell ref="AF149:AH149"/>
    <mergeCell ref="M150:P150"/>
    <mergeCell ref="X150:Y150"/>
    <mergeCell ref="AC150:AD150"/>
    <mergeCell ref="AE150:AI150"/>
    <mergeCell ref="AN147:AQ150"/>
    <mergeCell ref="AR147:AR154"/>
    <mergeCell ref="AN151:AQ154"/>
    <mergeCell ref="C152:D152"/>
    <mergeCell ref="G152:L154"/>
    <mergeCell ref="AF152:AH152"/>
    <mergeCell ref="C153:F153"/>
    <mergeCell ref="U153:Y154"/>
    <mergeCell ref="C154:D154"/>
    <mergeCell ref="E154:F154"/>
    <mergeCell ref="AK150:AL150"/>
    <mergeCell ref="C151:D151"/>
    <mergeCell ref="E151:F151"/>
    <mergeCell ref="G151:L151"/>
    <mergeCell ref="Q151:T154"/>
    <mergeCell ref="AF151:AI151"/>
    <mergeCell ref="AS155:AS162"/>
    <mergeCell ref="G156:L158"/>
    <mergeCell ref="M156:P156"/>
    <mergeCell ref="V156:X156"/>
    <mergeCell ref="AA156:AC156"/>
    <mergeCell ref="M157:P157"/>
    <mergeCell ref="V157:W157"/>
    <mergeCell ref="X157:Y157"/>
    <mergeCell ref="B155:B162"/>
    <mergeCell ref="C155:F158"/>
    <mergeCell ref="G155:L155"/>
    <mergeCell ref="M155:P155"/>
    <mergeCell ref="Q155:T158"/>
    <mergeCell ref="U155:Y155"/>
    <mergeCell ref="AA157:AB157"/>
    <mergeCell ref="AC157:AD157"/>
    <mergeCell ref="AF157:AH157"/>
    <mergeCell ref="M158:P158"/>
    <mergeCell ref="X158:Y158"/>
    <mergeCell ref="AC158:AD158"/>
    <mergeCell ref="AE158:AI158"/>
    <mergeCell ref="AN155:AQ158"/>
    <mergeCell ref="AR155:AR162"/>
    <mergeCell ref="AN159:AQ162"/>
    <mergeCell ref="C160:D160"/>
    <mergeCell ref="G160:L162"/>
    <mergeCell ref="AF160:AH160"/>
    <mergeCell ref="C161:F161"/>
    <mergeCell ref="U161:Y162"/>
    <mergeCell ref="C162:D162"/>
    <mergeCell ref="E162:F162"/>
    <mergeCell ref="AK158:AL158"/>
    <mergeCell ref="C159:D159"/>
    <mergeCell ref="E159:F159"/>
    <mergeCell ref="G159:L159"/>
    <mergeCell ref="Q159:T162"/>
    <mergeCell ref="AF159:AI159"/>
    <mergeCell ref="AS163:AS170"/>
    <mergeCell ref="G164:L166"/>
    <mergeCell ref="M164:P164"/>
    <mergeCell ref="V164:X164"/>
    <mergeCell ref="AA164:AC164"/>
    <mergeCell ref="M165:P165"/>
    <mergeCell ref="V165:W165"/>
    <mergeCell ref="X165:Y165"/>
    <mergeCell ref="B163:B170"/>
    <mergeCell ref="C163:F166"/>
    <mergeCell ref="G163:L163"/>
    <mergeCell ref="M163:P163"/>
    <mergeCell ref="Q163:T166"/>
    <mergeCell ref="U163:Y163"/>
    <mergeCell ref="AA165:AB165"/>
    <mergeCell ref="AC165:AD165"/>
    <mergeCell ref="AF165:AH165"/>
    <mergeCell ref="M166:P166"/>
    <mergeCell ref="X166:Y166"/>
    <mergeCell ref="AC166:AD166"/>
    <mergeCell ref="AE166:AI166"/>
    <mergeCell ref="AN163:AQ166"/>
    <mergeCell ref="AR163:AR170"/>
    <mergeCell ref="AN167:AQ170"/>
    <mergeCell ref="C168:D168"/>
    <mergeCell ref="G168:L170"/>
    <mergeCell ref="AF168:AH168"/>
    <mergeCell ref="C169:F169"/>
    <mergeCell ref="U169:Y170"/>
    <mergeCell ref="C170:D170"/>
    <mergeCell ref="E170:F170"/>
    <mergeCell ref="AK166:AL166"/>
    <mergeCell ref="C167:D167"/>
    <mergeCell ref="E167:F167"/>
    <mergeCell ref="G167:L167"/>
    <mergeCell ref="Q167:T170"/>
    <mergeCell ref="AF167:AI167"/>
    <mergeCell ref="AS171:AS178"/>
    <mergeCell ref="G172:L174"/>
    <mergeCell ref="M172:P172"/>
    <mergeCell ref="V172:X172"/>
    <mergeCell ref="AA172:AC172"/>
    <mergeCell ref="M173:P173"/>
    <mergeCell ref="V173:W173"/>
    <mergeCell ref="X173:Y173"/>
    <mergeCell ref="B171:B178"/>
    <mergeCell ref="C171:F174"/>
    <mergeCell ref="G171:L171"/>
    <mergeCell ref="M171:P171"/>
    <mergeCell ref="Q171:T174"/>
    <mergeCell ref="U171:Y171"/>
    <mergeCell ref="AA173:AB173"/>
    <mergeCell ref="AC173:AD173"/>
    <mergeCell ref="AF173:AH173"/>
    <mergeCell ref="M174:P174"/>
    <mergeCell ref="X174:Y174"/>
    <mergeCell ref="AC174:AD174"/>
    <mergeCell ref="AE174:AI174"/>
    <mergeCell ref="AN171:AQ174"/>
    <mergeCell ref="AR171:AR178"/>
    <mergeCell ref="AN175:AQ178"/>
    <mergeCell ref="C176:D176"/>
    <mergeCell ref="G176:L178"/>
    <mergeCell ref="AF176:AH176"/>
    <mergeCell ref="C177:F177"/>
    <mergeCell ref="U177:Y178"/>
    <mergeCell ref="C178:D178"/>
    <mergeCell ref="E178:F178"/>
    <mergeCell ref="AK174:AL174"/>
    <mergeCell ref="C175:D175"/>
    <mergeCell ref="E175:F175"/>
    <mergeCell ref="G175:L175"/>
    <mergeCell ref="Q175:T178"/>
    <mergeCell ref="AF175:AI175"/>
    <mergeCell ref="AS179:AS186"/>
    <mergeCell ref="G180:L182"/>
    <mergeCell ref="M180:P180"/>
    <mergeCell ref="V180:X180"/>
    <mergeCell ref="AA180:AC180"/>
    <mergeCell ref="M181:P181"/>
    <mergeCell ref="V181:W181"/>
    <mergeCell ref="X181:Y181"/>
    <mergeCell ref="B179:B186"/>
    <mergeCell ref="C179:F182"/>
    <mergeCell ref="G179:L179"/>
    <mergeCell ref="M179:P179"/>
    <mergeCell ref="Q179:T182"/>
    <mergeCell ref="U179:Y179"/>
    <mergeCell ref="AA181:AB181"/>
    <mergeCell ref="AC181:AD181"/>
    <mergeCell ref="AF181:AH181"/>
    <mergeCell ref="M182:P182"/>
    <mergeCell ref="X182:Y182"/>
    <mergeCell ref="AC182:AD182"/>
    <mergeCell ref="AE182:AI182"/>
    <mergeCell ref="AN179:AQ182"/>
    <mergeCell ref="AR179:AR186"/>
    <mergeCell ref="AN183:AQ186"/>
    <mergeCell ref="C184:D184"/>
    <mergeCell ref="G184:L186"/>
    <mergeCell ref="AF184:AH184"/>
    <mergeCell ref="C185:F185"/>
    <mergeCell ref="U185:Y186"/>
    <mergeCell ref="C186:D186"/>
    <mergeCell ref="E186:F186"/>
    <mergeCell ref="AK182:AL182"/>
    <mergeCell ref="C183:D183"/>
    <mergeCell ref="E183:F183"/>
    <mergeCell ref="G183:L183"/>
    <mergeCell ref="Q183:T186"/>
    <mergeCell ref="AF183:AI183"/>
    <mergeCell ref="AS187:AS194"/>
    <mergeCell ref="G188:L190"/>
    <mergeCell ref="M188:P188"/>
    <mergeCell ref="V188:X188"/>
    <mergeCell ref="AA188:AC188"/>
    <mergeCell ref="M189:P189"/>
    <mergeCell ref="V189:W189"/>
    <mergeCell ref="X189:Y189"/>
    <mergeCell ref="B187:B194"/>
    <mergeCell ref="C187:F190"/>
    <mergeCell ref="G187:L187"/>
    <mergeCell ref="M187:P187"/>
    <mergeCell ref="Q187:T190"/>
    <mergeCell ref="U187:Y187"/>
    <mergeCell ref="AA189:AB189"/>
    <mergeCell ref="AC189:AD189"/>
    <mergeCell ref="AF189:AH189"/>
    <mergeCell ref="M190:P190"/>
    <mergeCell ref="X190:Y190"/>
    <mergeCell ref="AC190:AD190"/>
    <mergeCell ref="AE190:AI190"/>
    <mergeCell ref="AN187:AQ190"/>
    <mergeCell ref="AR187:AR194"/>
    <mergeCell ref="AN191:AQ194"/>
    <mergeCell ref="C192:D192"/>
    <mergeCell ref="G192:L194"/>
    <mergeCell ref="AF192:AH192"/>
    <mergeCell ref="C193:F193"/>
    <mergeCell ref="U193:Y194"/>
    <mergeCell ref="C194:D194"/>
    <mergeCell ref="E194:F194"/>
    <mergeCell ref="AK190:AL190"/>
    <mergeCell ref="C191:D191"/>
    <mergeCell ref="E191:F191"/>
    <mergeCell ref="G191:L191"/>
    <mergeCell ref="Q191:T194"/>
    <mergeCell ref="AF191:AI191"/>
    <mergeCell ref="AS195:AS202"/>
    <mergeCell ref="G196:L198"/>
    <mergeCell ref="M196:P196"/>
    <mergeCell ref="V196:X196"/>
    <mergeCell ref="AA196:AC196"/>
    <mergeCell ref="M197:P197"/>
    <mergeCell ref="V197:W197"/>
    <mergeCell ref="X197:Y197"/>
    <mergeCell ref="B195:B202"/>
    <mergeCell ref="C195:F198"/>
    <mergeCell ref="G195:L195"/>
    <mergeCell ref="M195:P195"/>
    <mergeCell ref="Q195:T198"/>
    <mergeCell ref="U195:Y195"/>
    <mergeCell ref="AA197:AB197"/>
    <mergeCell ref="AC197:AD197"/>
    <mergeCell ref="AF197:AH197"/>
    <mergeCell ref="M198:P198"/>
    <mergeCell ref="X198:Y198"/>
    <mergeCell ref="AC198:AD198"/>
    <mergeCell ref="AE198:AI198"/>
    <mergeCell ref="AN195:AQ198"/>
    <mergeCell ref="AR195:AR202"/>
    <mergeCell ref="AN199:AQ202"/>
    <mergeCell ref="C200:D200"/>
    <mergeCell ref="G200:L202"/>
    <mergeCell ref="AF200:AH200"/>
    <mergeCell ref="C201:F201"/>
    <mergeCell ref="U201:Y202"/>
    <mergeCell ref="C202:D202"/>
    <mergeCell ref="E202:F202"/>
    <mergeCell ref="AK198:AL198"/>
    <mergeCell ref="C199:D199"/>
    <mergeCell ref="E199:F199"/>
    <mergeCell ref="G199:L199"/>
    <mergeCell ref="Q199:T202"/>
    <mergeCell ref="AF199:AI199"/>
    <mergeCell ref="AN203:AQ206"/>
    <mergeCell ref="AR203:AR210"/>
    <mergeCell ref="AS203:AS210"/>
    <mergeCell ref="G204:L206"/>
    <mergeCell ref="M204:P204"/>
    <mergeCell ref="V204:X204"/>
    <mergeCell ref="AA204:AC204"/>
    <mergeCell ref="M205:P205"/>
    <mergeCell ref="V205:W205"/>
    <mergeCell ref="X205:Y205"/>
    <mergeCell ref="G203:L203"/>
    <mergeCell ref="M203:P203"/>
    <mergeCell ref="Q203:T206"/>
    <mergeCell ref="U203:Y203"/>
    <mergeCell ref="AK206:AL206"/>
    <mergeCell ref="C207:D207"/>
    <mergeCell ref="E207:F207"/>
    <mergeCell ref="G207:L207"/>
    <mergeCell ref="Q207:T210"/>
    <mergeCell ref="AF207:AI207"/>
    <mergeCell ref="AA205:AB205"/>
    <mergeCell ref="AC205:AD205"/>
    <mergeCell ref="AF205:AH205"/>
    <mergeCell ref="M206:P206"/>
    <mergeCell ref="X206:Y206"/>
    <mergeCell ref="AC206:AD206"/>
    <mergeCell ref="AE206:AI206"/>
    <mergeCell ref="C203:F206"/>
    <mergeCell ref="B211:B218"/>
    <mergeCell ref="C211:F214"/>
    <mergeCell ref="G211:L211"/>
    <mergeCell ref="M211:P211"/>
    <mergeCell ref="Q211:T214"/>
    <mergeCell ref="U211:Y211"/>
    <mergeCell ref="AN207:AQ210"/>
    <mergeCell ref="C208:D208"/>
    <mergeCell ref="G208:L210"/>
    <mergeCell ref="AF208:AH208"/>
    <mergeCell ref="C209:F209"/>
    <mergeCell ref="U209:Y210"/>
    <mergeCell ref="C210:D210"/>
    <mergeCell ref="E210:F210"/>
    <mergeCell ref="B203:B210"/>
    <mergeCell ref="AR211:AR218"/>
    <mergeCell ref="AS211:AS218"/>
    <mergeCell ref="G212:L214"/>
    <mergeCell ref="M212:P212"/>
    <mergeCell ref="V212:X212"/>
    <mergeCell ref="AA212:AC212"/>
    <mergeCell ref="M213:P213"/>
    <mergeCell ref="V213:W213"/>
    <mergeCell ref="X213:Y213"/>
    <mergeCell ref="AN215:AQ218"/>
    <mergeCell ref="C216:D216"/>
    <mergeCell ref="G216:L218"/>
    <mergeCell ref="AF216:AH216"/>
    <mergeCell ref="C217:F217"/>
    <mergeCell ref="U217:Y218"/>
    <mergeCell ref="C218:D218"/>
    <mergeCell ref="E218:F218"/>
    <mergeCell ref="AK214:AL214"/>
    <mergeCell ref="C215:D215"/>
    <mergeCell ref="E215:F215"/>
    <mergeCell ref="G215:L215"/>
    <mergeCell ref="Q215:T218"/>
    <mergeCell ref="AF215:AI215"/>
    <mergeCell ref="M214:P214"/>
    <mergeCell ref="X214:Y214"/>
    <mergeCell ref="AC214:AD214"/>
    <mergeCell ref="AE214:AI214"/>
    <mergeCell ref="AN211:AQ214"/>
    <mergeCell ref="AR219:AR226"/>
    <mergeCell ref="AS219:AS226"/>
    <mergeCell ref="G220:L222"/>
    <mergeCell ref="M220:P220"/>
    <mergeCell ref="V220:X220"/>
    <mergeCell ref="AA220:AC220"/>
    <mergeCell ref="M221:P221"/>
    <mergeCell ref="V221:W221"/>
    <mergeCell ref="X221:Y221"/>
    <mergeCell ref="G219:L219"/>
    <mergeCell ref="M219:P219"/>
    <mergeCell ref="Q219:T222"/>
    <mergeCell ref="U219:Y219"/>
    <mergeCell ref="AN223:AQ226"/>
    <mergeCell ref="C224:D224"/>
    <mergeCell ref="G224:L226"/>
    <mergeCell ref="AF224:AH224"/>
    <mergeCell ref="C225:F225"/>
    <mergeCell ref="U225:Y226"/>
    <mergeCell ref="C226:D226"/>
    <mergeCell ref="E226:F226"/>
    <mergeCell ref="AK222:AL222"/>
    <mergeCell ref="C223:D223"/>
    <mergeCell ref="E223:F223"/>
    <mergeCell ref="G223:L223"/>
    <mergeCell ref="Q223:T226"/>
    <mergeCell ref="AF223:AI223"/>
    <mergeCell ref="M222:P222"/>
    <mergeCell ref="X222:Y222"/>
    <mergeCell ref="AC222:AD222"/>
    <mergeCell ref="AE222:AI222"/>
    <mergeCell ref="AN219:AQ222"/>
    <mergeCell ref="C219:F222"/>
    <mergeCell ref="AN227:AQ230"/>
    <mergeCell ref="AR227:AR234"/>
    <mergeCell ref="AS227:AS234"/>
    <mergeCell ref="G228:L230"/>
    <mergeCell ref="M228:P228"/>
    <mergeCell ref="V228:X228"/>
    <mergeCell ref="AA228:AC228"/>
    <mergeCell ref="M229:P229"/>
    <mergeCell ref="V229:W229"/>
    <mergeCell ref="X229:Y229"/>
    <mergeCell ref="G227:L227"/>
    <mergeCell ref="M227:P227"/>
    <mergeCell ref="Q227:T230"/>
    <mergeCell ref="U227:Y227"/>
    <mergeCell ref="AN235:AQ236"/>
    <mergeCell ref="B235:F236"/>
    <mergeCell ref="G235:L236"/>
    <mergeCell ref="M235:P236"/>
    <mergeCell ref="Q235:T236"/>
    <mergeCell ref="U235:X236"/>
    <mergeCell ref="Y235:Y236"/>
    <mergeCell ref="AN231:AQ234"/>
    <mergeCell ref="C232:D232"/>
    <mergeCell ref="G232:L234"/>
    <mergeCell ref="AF232:AH232"/>
    <mergeCell ref="C233:F233"/>
    <mergeCell ref="U233:Y234"/>
    <mergeCell ref="C234:D234"/>
    <mergeCell ref="E234:F234"/>
    <mergeCell ref="C231:D231"/>
    <mergeCell ref="E231:F231"/>
    <mergeCell ref="G231:L231"/>
    <mergeCell ref="Q231:T234"/>
    <mergeCell ref="AF231:AI231"/>
    <mergeCell ref="B227:B234"/>
    <mergeCell ref="C227:F230"/>
    <mergeCell ref="B238:AM238"/>
    <mergeCell ref="B239:AM239"/>
    <mergeCell ref="B240:AM240"/>
    <mergeCell ref="T10:X10"/>
    <mergeCell ref="Z235:AC236"/>
    <mergeCell ref="AD235:AD236"/>
    <mergeCell ref="AE235:AI236"/>
    <mergeCell ref="AJ235:AL236"/>
    <mergeCell ref="AM235:AM236"/>
    <mergeCell ref="AK230:AL230"/>
    <mergeCell ref="AA229:AB229"/>
    <mergeCell ref="AC229:AD229"/>
    <mergeCell ref="AF229:AH229"/>
    <mergeCell ref="M230:P230"/>
    <mergeCell ref="X230:Y230"/>
    <mergeCell ref="AC230:AD230"/>
    <mergeCell ref="AE230:AI230"/>
    <mergeCell ref="AA221:AB221"/>
    <mergeCell ref="AC221:AD221"/>
    <mergeCell ref="AF221:AH221"/>
    <mergeCell ref="B219:B226"/>
    <mergeCell ref="AA213:AB213"/>
    <mergeCell ref="AC213:AD213"/>
    <mergeCell ref="AF213:AH213"/>
  </mergeCells>
  <phoneticPr fontId="1"/>
  <dataValidations count="4">
    <dataValidation type="list" allowBlank="1" showInputMessage="1" showErrorMessage="1" sqref="AR35:AS234" xr:uid="{07D13133-41E3-4AE0-A6F1-B4005081A027}">
      <formula1>"✔"</formula1>
    </dataValidation>
    <dataValidation type="list" allowBlank="1" showInputMessage="1" showErrorMessage="1" sqref="U41:Y42 U49:Y50 U57:Y58 U65:Y66 U73:Y74 U81:Y82 U89:Y90 U97:Y98 U105:Y106 U113:Y114 U121:Y122 U129:Y130 U137:Y138 U145:Y146 U153:Y154 U161:Y162 U169:Y170 U177:Y178 U185:Y186 U193:Y194 U201:Y202 U209:Y210 U217:Y218 U225:Y226 U233:Y234" xr:uid="{7A52D570-4E09-4CB4-AC2F-C5302CD02BA9}">
      <formula1>"・返還開始が遅れるため,・当年度途中に異動予定,・当年度途中に返還完了予定"</formula1>
    </dataValidation>
    <dataValidation type="list" allowBlank="1" showInputMessage="1" showErrorMessage="1" sqref="B17" xr:uid="{A57CF38F-1CBE-489E-8FA8-DA8012E3A79A}">
      <formula1>"手当支給,代理返還"</formula1>
    </dataValidation>
    <dataValidation type="list" allowBlank="1" showInputMessage="1" showErrorMessage="1" sqref="E42 E50 E74 E234 E138 E58 E226 E218 E66 E178 E146 E82 E90 E186 E162 E170 E98 E194 E202 E106 E114 E122 E130 E154 E210 X19" xr:uid="{2C78F094-C825-43E6-849F-59EA055CCF4B}">
      <formula1>"✔,　"</formula1>
    </dataValidation>
  </dataValidations>
  <printOptions horizontalCentered="1"/>
  <pageMargins left="0.23622047244094491" right="0.23622047244094491" top="0.65" bottom="0.21" header="0.17" footer="0.17"/>
  <pageSetup paperSize="9" scale="45" orientation="portrait" r:id="rId1"/>
  <rowBreaks count="1" manualBreakCount="1">
    <brk id="28" max="4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別紙_事業報告書</vt:lpstr>
      <vt:lpstr>記入例</vt:lpstr>
      <vt:lpstr>記入例!Print_Area</vt:lpstr>
      <vt:lpstr>別紙_事業報告書!Print_Area</vt:lpstr>
      <vt:lpstr>記入例!Print_Titles</vt:lpstr>
      <vt:lpstr>別紙_事業報告書!Print_Titles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木暮　朱音</dc:creator>
  <cp:lastModifiedBy>井上　裕太</cp:lastModifiedBy>
  <cp:lastPrinted>2026-01-22T08:11:51Z</cp:lastPrinted>
  <dcterms:created xsi:type="dcterms:W3CDTF">2022-03-29T10:02:52Z</dcterms:created>
  <dcterms:modified xsi:type="dcterms:W3CDTF">2026-09-25T02:22:06Z</dcterms:modified>
</cp:coreProperties>
</file>